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lo1\дело\Янгирова Ирина Николаевна\ИЗМЕНЕНИЕ БЮДЖЕТА 2025\Добровольные МКУК апрель\"/>
    </mc:Choice>
  </mc:AlternateContent>
  <bookViews>
    <workbookView xWindow="-75" yWindow="0" windowWidth="14250" windowHeight="12165" tabRatio="589" activeTab="3"/>
  </bookViews>
  <sheets>
    <sheet name="Прил. 7" sheetId="16" r:id="rId1"/>
    <sheet name="Прил. 8" sheetId="17" r:id="rId2"/>
    <sheet name="Прил. 9" sheetId="18" r:id="rId3"/>
    <sheet name="Прил. 10" sheetId="19" r:id="rId4"/>
  </sheets>
  <definedNames>
    <definedName name="_xlnm._FilterDatabase" localSheetId="0" hidden="1">'Прил. 7'!$A$8:$WVS$165</definedName>
    <definedName name="_xlnm.Print_Titles" localSheetId="3">'Прил. 10'!$7:$7</definedName>
    <definedName name="_xlnm.Print_Titles" localSheetId="0">'Прил. 7'!$5:$7</definedName>
    <definedName name="_xlnm.Print_Titles" localSheetId="1">'Прил. 8'!$4:$8</definedName>
    <definedName name="_xlnm.Print_Titles" localSheetId="2">'Прил. 9'!$5:$5</definedName>
    <definedName name="_xlnm.Print_Area" localSheetId="0">'Прил. 7'!$A$1:$K$180</definedName>
  </definedNames>
  <calcPr calcId="162913"/>
</workbook>
</file>

<file path=xl/calcChain.xml><?xml version="1.0" encoding="utf-8"?>
<calcChain xmlns="http://schemas.openxmlformats.org/spreadsheetml/2006/main">
  <c r="D20" i="18" l="1"/>
  <c r="B36" i="18" l="1"/>
  <c r="D36" i="18"/>
  <c r="C36" i="18"/>
  <c r="I152" i="16" l="1"/>
  <c r="I107" i="16"/>
  <c r="I91" i="16"/>
  <c r="J91" i="16" l="1"/>
  <c r="C11" i="16" l="1"/>
  <c r="H123" i="16" l="1"/>
  <c r="J152" i="16" l="1"/>
  <c r="J136" i="16"/>
  <c r="J135" i="16"/>
  <c r="D34" i="19" l="1"/>
  <c r="E11" i="16" l="1"/>
  <c r="F11" i="16"/>
  <c r="G34" i="19" l="1"/>
  <c r="E106" i="16" l="1"/>
  <c r="D106" i="16"/>
  <c r="J26" i="16"/>
  <c r="F9" i="16"/>
  <c r="E97" i="16" l="1"/>
  <c r="E88" i="16"/>
  <c r="E83" i="16"/>
  <c r="I50" i="16"/>
  <c r="J50" i="16" s="1"/>
  <c r="I155" i="16" l="1"/>
  <c r="I121" i="16" l="1"/>
  <c r="J132" i="16"/>
  <c r="G56" i="16" l="1"/>
  <c r="I61" i="16" l="1"/>
  <c r="F56" i="16" l="1"/>
  <c r="F54" i="16" s="1"/>
  <c r="C97" i="16" l="1"/>
  <c r="C88" i="16"/>
  <c r="C83" i="16"/>
  <c r="C56" i="16"/>
  <c r="C54" i="16" s="1"/>
  <c r="C42" i="16"/>
  <c r="I144" i="16" l="1"/>
  <c r="I136" i="16"/>
  <c r="I123" i="16" s="1"/>
  <c r="J147" i="16"/>
  <c r="J145" i="16"/>
  <c r="J144" i="16"/>
  <c r="J143" i="16"/>
  <c r="J142" i="16"/>
  <c r="J141" i="16"/>
  <c r="J140" i="16"/>
  <c r="J139" i="16"/>
  <c r="J138" i="16"/>
  <c r="J134" i="16"/>
  <c r="J133" i="16"/>
  <c r="J131" i="16"/>
  <c r="J130" i="16"/>
  <c r="J129" i="16"/>
  <c r="J128" i="16"/>
  <c r="J126" i="16"/>
  <c r="J125" i="16"/>
  <c r="J124" i="16"/>
  <c r="J118" i="16"/>
  <c r="J63" i="16"/>
  <c r="J79" i="16"/>
  <c r="J40" i="16"/>
  <c r="C9" i="16" l="1"/>
  <c r="D11" i="16"/>
  <c r="I171" i="16"/>
  <c r="J171" i="16" s="1"/>
  <c r="I170" i="16"/>
  <c r="J170" i="16" s="1"/>
  <c r="I169" i="16"/>
  <c r="J169" i="16" s="1"/>
  <c r="H168" i="16"/>
  <c r="G168" i="16"/>
  <c r="E168" i="16"/>
  <c r="D168" i="16"/>
  <c r="I167" i="16"/>
  <c r="J167" i="16" s="1"/>
  <c r="I166" i="16"/>
  <c r="J166" i="16" s="1"/>
  <c r="H165" i="16"/>
  <c r="G165" i="16"/>
  <c r="E165" i="16"/>
  <c r="I164" i="16"/>
  <c r="J164" i="16" s="1"/>
  <c r="I163" i="16"/>
  <c r="J163" i="16" s="1"/>
  <c r="H162" i="16"/>
  <c r="G162" i="16"/>
  <c r="E162" i="16"/>
  <c r="D162" i="16"/>
  <c r="I161" i="16"/>
  <c r="J161" i="16" s="1"/>
  <c r="I160" i="16"/>
  <c r="J160" i="16" s="1"/>
  <c r="H159" i="16"/>
  <c r="G159" i="16"/>
  <c r="E159" i="16"/>
  <c r="D159" i="16"/>
  <c r="I157" i="16"/>
  <c r="J157" i="16" s="1"/>
  <c r="J155" i="16"/>
  <c r="J123" i="16"/>
  <c r="H106" i="16"/>
  <c r="G106" i="16"/>
  <c r="C52" i="16"/>
  <c r="J121" i="16"/>
  <c r="I119" i="16"/>
  <c r="J119" i="16" s="1"/>
  <c r="J114" i="16"/>
  <c r="I113" i="16"/>
  <c r="J113" i="16" s="1"/>
  <c r="I112" i="16"/>
  <c r="J112" i="16" s="1"/>
  <c r="I111" i="16"/>
  <c r="J111" i="16" s="1"/>
  <c r="I110" i="16"/>
  <c r="J110" i="16" s="1"/>
  <c r="J109" i="16"/>
  <c r="I108" i="16"/>
  <c r="J108" i="16" s="1"/>
  <c r="J107" i="16"/>
  <c r="I102" i="16"/>
  <c r="J102" i="16" s="1"/>
  <c r="I101" i="16"/>
  <c r="J101" i="16" s="1"/>
  <c r="I100" i="16"/>
  <c r="J100" i="16" s="1"/>
  <c r="I99" i="16"/>
  <c r="J99" i="16" s="1"/>
  <c r="I98" i="16"/>
  <c r="J98" i="16" s="1"/>
  <c r="H97" i="16"/>
  <c r="G97" i="16"/>
  <c r="D97" i="16"/>
  <c r="I96" i="16"/>
  <c r="J96" i="16" s="1"/>
  <c r="I95" i="16"/>
  <c r="J95" i="16" s="1"/>
  <c r="I94" i="16"/>
  <c r="J94" i="16" s="1"/>
  <c r="I93" i="16"/>
  <c r="J93" i="16" s="1"/>
  <c r="I92" i="16"/>
  <c r="J92" i="16" s="1"/>
  <c r="I90" i="16"/>
  <c r="J90" i="16" s="1"/>
  <c r="I89" i="16"/>
  <c r="H88" i="16"/>
  <c r="G88" i="16"/>
  <c r="D88" i="16"/>
  <c r="I87" i="16"/>
  <c r="J87" i="16" s="1"/>
  <c r="I86" i="16"/>
  <c r="J86" i="16" s="1"/>
  <c r="I85" i="16"/>
  <c r="J85" i="16" s="1"/>
  <c r="I84" i="16"/>
  <c r="J84" i="16" s="1"/>
  <c r="H83" i="16"/>
  <c r="G83" i="16"/>
  <c r="D83" i="16"/>
  <c r="I82" i="16"/>
  <c r="J82" i="16" s="1"/>
  <c r="I81" i="16"/>
  <c r="J81" i="16" s="1"/>
  <c r="I77" i="16"/>
  <c r="J77" i="16" s="1"/>
  <c r="I76" i="16"/>
  <c r="J76" i="16" s="1"/>
  <c r="I75" i="16"/>
  <c r="J75" i="16" s="1"/>
  <c r="I74" i="16"/>
  <c r="J74" i="16" s="1"/>
  <c r="I73" i="16"/>
  <c r="J73" i="16" s="1"/>
  <c r="I72" i="16"/>
  <c r="J72" i="16" s="1"/>
  <c r="I71" i="16"/>
  <c r="J71" i="16" s="1"/>
  <c r="I70" i="16"/>
  <c r="J70" i="16" s="1"/>
  <c r="I69" i="16"/>
  <c r="J69" i="16" s="1"/>
  <c r="I68" i="16"/>
  <c r="J68" i="16" s="1"/>
  <c r="I67" i="16"/>
  <c r="J67" i="16" s="1"/>
  <c r="I62" i="16"/>
  <c r="J62" i="16" s="1"/>
  <c r="J61" i="16"/>
  <c r="I60" i="16"/>
  <c r="J60" i="16" s="1"/>
  <c r="I59" i="16"/>
  <c r="J59" i="16" s="1"/>
  <c r="I58" i="16"/>
  <c r="J58" i="16" s="1"/>
  <c r="H56" i="16"/>
  <c r="G54" i="16"/>
  <c r="E56" i="16"/>
  <c r="E54" i="16" s="1"/>
  <c r="D56" i="16"/>
  <c r="D54" i="16" s="1"/>
  <c r="I47" i="16"/>
  <c r="J47" i="16" s="1"/>
  <c r="I45" i="16"/>
  <c r="J45" i="16" s="1"/>
  <c r="I44" i="16"/>
  <c r="J44" i="16" s="1"/>
  <c r="I43" i="16"/>
  <c r="J43" i="16" s="1"/>
  <c r="H42" i="16"/>
  <c r="I41" i="16"/>
  <c r="H24" i="16"/>
  <c r="G11" i="16"/>
  <c r="I22" i="16"/>
  <c r="J22" i="16" s="1"/>
  <c r="I21" i="16"/>
  <c r="J21" i="16" s="1"/>
  <c r="I19" i="16"/>
  <c r="J19" i="16" s="1"/>
  <c r="I18" i="16"/>
  <c r="J18" i="16" s="1"/>
  <c r="I17" i="16"/>
  <c r="J17" i="16" s="1"/>
  <c r="I16" i="16"/>
  <c r="J16" i="16" s="1"/>
  <c r="I14" i="16"/>
  <c r="J14" i="16" s="1"/>
  <c r="I13" i="16"/>
  <c r="J13" i="16" s="1"/>
  <c r="I12" i="16"/>
  <c r="J12" i="16" s="1"/>
  <c r="H11" i="16" l="1"/>
  <c r="H9" i="16" s="1"/>
  <c r="I24" i="16"/>
  <c r="J24" i="16" s="1"/>
  <c r="I106" i="16"/>
  <c r="J89" i="16"/>
  <c r="I88" i="16"/>
  <c r="G52" i="16"/>
  <c r="G9" i="16"/>
  <c r="H54" i="16"/>
  <c r="H52" i="16" s="1"/>
  <c r="I56" i="16"/>
  <c r="I54" i="16" s="1"/>
  <c r="I162" i="16"/>
  <c r="C153" i="16"/>
  <c r="E9" i="16"/>
  <c r="E52" i="16"/>
  <c r="D9" i="16"/>
  <c r="J162" i="16"/>
  <c r="J88" i="16"/>
  <c r="D52" i="16"/>
  <c r="J97" i="16"/>
  <c r="J159" i="16"/>
  <c r="I11" i="16"/>
  <c r="J41" i="16"/>
  <c r="J165" i="16"/>
  <c r="I168" i="16"/>
  <c r="J42" i="16"/>
  <c r="J83" i="16"/>
  <c r="J106" i="16"/>
  <c r="J168" i="16"/>
  <c r="J56" i="16"/>
  <c r="J54" i="16" s="1"/>
  <c r="I42" i="16"/>
  <c r="I83" i="16"/>
  <c r="I97" i="16"/>
  <c r="I159" i="16"/>
  <c r="I165" i="16"/>
  <c r="D24" i="19"/>
  <c r="E24" i="19"/>
  <c r="F24" i="19"/>
  <c r="G24" i="19"/>
  <c r="C24" i="19"/>
  <c r="I9" i="16" l="1"/>
  <c r="H153" i="16"/>
  <c r="I52" i="16"/>
  <c r="I153" i="16" s="1"/>
  <c r="J11" i="16"/>
  <c r="J9" i="16" s="1"/>
  <c r="G153" i="16"/>
  <c r="E153" i="16"/>
  <c r="J154" i="16"/>
  <c r="D153" i="16"/>
  <c r="I154" i="16"/>
  <c r="J52" i="16"/>
  <c r="F34" i="19"/>
  <c r="F16" i="19"/>
  <c r="J153" i="16" l="1"/>
</calcChain>
</file>

<file path=xl/sharedStrings.xml><?xml version="1.0" encoding="utf-8"?>
<sst xmlns="http://schemas.openxmlformats.org/spreadsheetml/2006/main" count="504" uniqueCount="374">
  <si>
    <t>в том числе:</t>
  </si>
  <si>
    <t xml:space="preserve">
 </t>
  </si>
  <si>
    <t>(без учета изменений за счет целевых межбюджетных трансфертов из других бюджетов бюджетной системы Российской Федерации)</t>
  </si>
  <si>
    <t>тыс.рублей</t>
  </si>
  <si>
    <t>№ п/п</t>
  </si>
  <si>
    <t>Наименование показателей</t>
  </si>
  <si>
    <t>Текущий финансовый год</t>
  </si>
  <si>
    <t xml:space="preserve">Примечание (краткое обоснование изменений) </t>
  </si>
  <si>
    <t>Бюджетные ассигнования (уточненный бюджет)</t>
  </si>
  <si>
    <t xml:space="preserve">Изменения предусмотренные проектом решения о местном бюджете </t>
  </si>
  <si>
    <t xml:space="preserve">Бюджетные ассигнования с учетом проекта решения о местном бюджете </t>
  </si>
  <si>
    <t>Увеличение (+)</t>
  </si>
  <si>
    <t>Уменьшение    (-)</t>
  </si>
  <si>
    <t>Всего</t>
  </si>
  <si>
    <t xml:space="preserve">Доходы, всего </t>
  </si>
  <si>
    <t>1.</t>
  </si>
  <si>
    <t xml:space="preserve">Налоговые и неналоговые доходы </t>
  </si>
  <si>
    <t xml:space="preserve">из них: </t>
  </si>
  <si>
    <t>Налог на доходы физических лиц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</si>
  <si>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</si>
  <si>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</si>
  <si>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</si>
  <si>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</si>
  <si>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>Государственная пошлина</t>
  </si>
  <si>
    <t>2.</t>
  </si>
  <si>
    <t>Дотации всего, в том числе:</t>
  </si>
  <si>
    <t xml:space="preserve">Дотации на выравнивание бюджетной обеспеченности </t>
  </si>
  <si>
    <t xml:space="preserve">Дотации на поддержку мер по обеспечению сбалансированности местных бюджетов </t>
  </si>
  <si>
    <t>Прочие дотации, в том числе гранты</t>
  </si>
  <si>
    <t>3.</t>
  </si>
  <si>
    <t>Расходы, всего</t>
  </si>
  <si>
    <t xml:space="preserve"> в том числе</t>
  </si>
  <si>
    <t>1.1.</t>
  </si>
  <si>
    <t xml:space="preserve"> - заработная плата с начислениями, всего</t>
  </si>
  <si>
    <t>в том числе работникам:</t>
  </si>
  <si>
    <t>1.1.1.</t>
  </si>
  <si>
    <t xml:space="preserve">аппарата управления </t>
  </si>
  <si>
    <t>1.1.2.</t>
  </si>
  <si>
    <t xml:space="preserve"> бюджетных и автономных учреждений </t>
  </si>
  <si>
    <t>1.1.3.</t>
  </si>
  <si>
    <t>казенных учреждений</t>
  </si>
  <si>
    <t>1.2.</t>
  </si>
  <si>
    <t xml:space="preserve"> - коммунальные услуги (в том числе уличное освещение)</t>
  </si>
  <si>
    <t>1.2.1.</t>
  </si>
  <si>
    <t>в том числе бюджетные и автономные учреждения</t>
  </si>
  <si>
    <t>1.3.</t>
  </si>
  <si>
    <t>- услуги связи</t>
  </si>
  <si>
    <t>1.3.1.</t>
  </si>
  <si>
    <t>1.4.</t>
  </si>
  <si>
    <t xml:space="preserve">- питание </t>
  </si>
  <si>
    <t>1.4.1.</t>
  </si>
  <si>
    <t>1.5.</t>
  </si>
  <si>
    <t>- медикаменты</t>
  </si>
  <si>
    <t>1.5.1.</t>
  </si>
  <si>
    <t>1.6.</t>
  </si>
  <si>
    <t>- котельное и печное отопление</t>
  </si>
  <si>
    <t>1.6.1.</t>
  </si>
  <si>
    <t xml:space="preserve">1.7. </t>
  </si>
  <si>
    <t>- горюче-смазочные материалы</t>
  </si>
  <si>
    <t>1.7.1.</t>
  </si>
  <si>
    <t xml:space="preserve">1.8. </t>
  </si>
  <si>
    <t>- социальное обеспечение населения</t>
  </si>
  <si>
    <t>1.8.1.</t>
  </si>
  <si>
    <t>1.9.</t>
  </si>
  <si>
    <t>- расходы на обслуживание муниципального долга</t>
  </si>
  <si>
    <t>Расходы на софинансирование областных субсидий всего, 
в том числе:</t>
  </si>
  <si>
    <t>2.1.</t>
  </si>
  <si>
    <t xml:space="preserve"> - капитальный ремонт</t>
  </si>
  <si>
    <t>2.2.</t>
  </si>
  <si>
    <t xml:space="preserve"> - капитальное строительство </t>
  </si>
  <si>
    <t>2.3.</t>
  </si>
  <si>
    <t xml:space="preserve"> - приобретение оборудования</t>
  </si>
  <si>
    <t>2.4.</t>
  </si>
  <si>
    <t xml:space="preserve"> - иные расходы</t>
  </si>
  <si>
    <t>Капитальные расходы (без учета расходов на софинансирование областных субсидий) всего, в том числе:</t>
  </si>
  <si>
    <t>3.1.</t>
  </si>
  <si>
    <t xml:space="preserve"> - капитальный ремонт </t>
  </si>
  <si>
    <t>3.1.1.</t>
  </si>
  <si>
    <t>3.2.</t>
  </si>
  <si>
    <t xml:space="preserve"> - приобретение оборудования </t>
  </si>
  <si>
    <t>3.2.1.</t>
  </si>
  <si>
    <t>3.3.</t>
  </si>
  <si>
    <t xml:space="preserve"> - строительство и реконструкция </t>
  </si>
  <si>
    <t>3.3.1.</t>
  </si>
  <si>
    <t>3.4.</t>
  </si>
  <si>
    <t xml:space="preserve"> - расходы на  проектно-сметную документацию на капитальный ремонт, строительство и реконструкцию</t>
  </si>
  <si>
    <t>3.4.1.</t>
  </si>
  <si>
    <t>Расходы за счет средств дорожного фонда всего, в том числе:</t>
  </si>
  <si>
    <t xml:space="preserve">  4.1.</t>
  </si>
  <si>
    <t xml:space="preserve">  4.2.</t>
  </si>
  <si>
    <t xml:space="preserve"> - строительство и реконструкция</t>
  </si>
  <si>
    <t xml:space="preserve">  4.3.</t>
  </si>
  <si>
    <t xml:space="preserve"> - ремонт и содержание дорог</t>
  </si>
  <si>
    <t xml:space="preserve">  4.4.</t>
  </si>
  <si>
    <t xml:space="preserve"> - разработка проектно-сметной документации на капитальный ремонт, строительство и реконструкцию</t>
  </si>
  <si>
    <t>5.</t>
  </si>
  <si>
    <t>Иные расходы всего, в том числе:</t>
  </si>
  <si>
    <t>5.1.</t>
  </si>
  <si>
    <t>- текущий ремонт</t>
  </si>
  <si>
    <t>5.1.1.</t>
  </si>
  <si>
    <t>5.2.</t>
  </si>
  <si>
    <t>- благоустройство территорий муниципальных образований</t>
  </si>
  <si>
    <t>5.3.</t>
  </si>
  <si>
    <t>- уплата налогов и сборов</t>
  </si>
  <si>
    <t>5.3.1.</t>
  </si>
  <si>
    <t>5.4.</t>
  </si>
  <si>
    <t>- проведение выборов</t>
  </si>
  <si>
    <t>5.5.</t>
  </si>
  <si>
    <t>- исполнение судебных актов по искам</t>
  </si>
  <si>
    <t>5.6.</t>
  </si>
  <si>
    <t xml:space="preserve"> - прочие выплаты работникам</t>
  </si>
  <si>
    <t>5.6.1.</t>
  </si>
  <si>
    <t>5.7.</t>
  </si>
  <si>
    <t xml:space="preserve">- расходы на предоставление дотаций поселениям за счет собственных средств </t>
  </si>
  <si>
    <t>5.8.</t>
  </si>
  <si>
    <t>- резервный фонд</t>
  </si>
  <si>
    <t>5.9.</t>
  </si>
  <si>
    <t>5.10.</t>
  </si>
  <si>
    <t xml:space="preserve"> - прочие</t>
  </si>
  <si>
    <t xml:space="preserve">Дефицит, профицит </t>
  </si>
  <si>
    <t>Источники финансирования, в том числе:</t>
  </si>
  <si>
    <t>Изменение остатков средств на счетах по учету  средств бюджета</t>
  </si>
  <si>
    <t>из них:</t>
  </si>
  <si>
    <t>Кредиты кредитных организаций:</t>
  </si>
  <si>
    <t xml:space="preserve"> - получение </t>
  </si>
  <si>
    <t xml:space="preserve"> - погашение </t>
  </si>
  <si>
    <t>Бюджетные кредиты от других бюджетов бюджетной системы Российской Федерации:</t>
  </si>
  <si>
    <t>Иные источники финансирования:</t>
  </si>
  <si>
    <t xml:space="preserve"> - исполнение муниципальных гарантий</t>
  </si>
  <si>
    <t xml:space="preserve"> - возврат бюджетных кредитов, предоставленных юридическим лицам</t>
  </si>
  <si>
    <t xml:space="preserve">Бюджетные кредиты, предоставленные внутри страны 
(поселениям):
</t>
  </si>
  <si>
    <t xml:space="preserve"> - возврат бюджетных кредитов, предоставленных бюджетам поселений</t>
  </si>
  <si>
    <t xml:space="preserve"> - предоставление бюджетных кредитов поселениям</t>
  </si>
  <si>
    <t>Акции и иные формы участия в капитале, находящиеся в муниципальной собственности</t>
  </si>
  <si>
    <t>____________________</t>
  </si>
  <si>
    <t>Руководитель финансового органа</t>
  </si>
  <si>
    <t>_____________________</t>
  </si>
  <si>
    <t>Первоочередные социально значимые расходы, всего</t>
  </si>
  <si>
    <t xml:space="preserve"> - нецелевые остатки средств бюджета на начало года, из них</t>
  </si>
  <si>
    <t>Единый налог на вмененный доход</t>
  </si>
  <si>
    <t>4.</t>
  </si>
  <si>
    <t>Безвозмездные поступления от физических и юридических лиц</t>
  </si>
  <si>
    <t>из них в рамках инициативного бюджетирования</t>
  </si>
  <si>
    <t xml:space="preserve">      </t>
  </si>
  <si>
    <t xml:space="preserve">    </t>
  </si>
  <si>
    <t xml:space="preserve">Сведения о расходах на софинансирование субсидий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 </t>
  </si>
  <si>
    <t>тыс. рублей</t>
  </si>
  <si>
    <t>Наименование направлений расходов (объектов)</t>
  </si>
  <si>
    <t xml:space="preserve">Утвержденный бюджет на текущий финансовый год год </t>
  </si>
  <si>
    <t xml:space="preserve">Всего </t>
  </si>
  <si>
    <t>ВСЕГО</t>
  </si>
  <si>
    <t>Капитальный ремонт</t>
  </si>
  <si>
    <t>ИТОГО</t>
  </si>
  <si>
    <t>Капитальное строительство</t>
  </si>
  <si>
    <t>Приобретение оборудования</t>
  </si>
  <si>
    <t>Иные расходы</t>
  </si>
  <si>
    <t>(раздельно по муниципальным районам, городским округам, поселениям)</t>
  </si>
  <si>
    <t>(тыс. рублей)</t>
  </si>
  <si>
    <t>Наименование показателя</t>
  </si>
  <si>
    <r>
      <t xml:space="preserve">Справочно: </t>
    </r>
    <r>
      <rPr>
        <sz val="11"/>
        <color theme="1"/>
        <rFont val="Times New Roman"/>
        <family val="1"/>
        <charset val="204"/>
      </rPr>
      <t>норматив отчисления в соответствии с решением о дорожном фонде, %</t>
    </r>
  </si>
  <si>
    <t>X</t>
  </si>
  <si>
    <t>РАСХОДЫ НА ДОРОЖНОЕ ХОЗЯЙСТВО (ДОРОЖНЫЙ ФОНД) - 
 раздел, подраздел 0409</t>
  </si>
  <si>
    <t>ИСТОЧНИКИ ФОРМИРОВАНИЯ ДОРОЖНОГО ФОНДА 
(сумма строк 1, 2, 3, 4)</t>
  </si>
  <si>
    <t>в том числе</t>
  </si>
  <si>
    <t>Остатки средств дорожного фонда, сложившиеся по состоянию на 1 января (без учета субсидий и иных межбюджетных трансфертов)</t>
  </si>
  <si>
    <t>Межбюджетные трансферты</t>
  </si>
  <si>
    <t>субсидии областного бюджета</t>
  </si>
  <si>
    <t>иные межбюджетные трансферты из областного бюджета</t>
  </si>
  <si>
    <t>иные межбюджетные трансферты из местного бюджета (за счет собственных средств местного бюджета)</t>
  </si>
  <si>
    <t xml:space="preserve">иные межбюджетные трансферты предоставляемые бюджету района за счет остатка средств дорожного фонда поселений на 01.01.20__ </t>
  </si>
  <si>
    <t>2.5.</t>
  </si>
  <si>
    <t xml:space="preserve">иные межбюджетные трансферты передаваемые бюджетам поселений на осуществление части полномочий по решению вопросов местного значения по осуществлению дорожной деятельности в соответствии с заключенными соглашениями </t>
  </si>
  <si>
    <t xml:space="preserve">Собственные средства местного бюджета </t>
  </si>
  <si>
    <t>акцизы на нефтепродукты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</si>
  <si>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</si>
  <si>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</t>
  </si>
  <si>
    <t xml:space="preserve">поступления  сумм в возмещение вреда, причиняемого автомобильным дорогам  транспортными средствами, осуществляющим перевозки тяжеловесных и  (или) крупногабаритных грузов  </t>
  </si>
  <si>
    <t>3.5.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</si>
  <si>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</si>
  <si>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3.6.</t>
  </si>
  <si>
    <t>Доходы от предоставления на платной основе парковок (парковочных мест), расположенных на автомобильных дорогах общего пользования и местах внеуличной дорожной сети</t>
  </si>
  <si>
    <t xml:space="preserve">Собственные средства местного бюджета, не отраженные 
в пункте 3 </t>
  </si>
  <si>
    <t>4.1.</t>
  </si>
  <si>
    <t>налог на доходы физических лиц</t>
  </si>
  <si>
    <t>4.2.</t>
  </si>
  <si>
    <t xml:space="preserve">единый налог на вмененный доход для отдельных видов деятельности </t>
  </si>
  <si>
    <t>4.3.</t>
  </si>
  <si>
    <t>единый сельскохозяйственный налог</t>
  </si>
  <si>
    <t>4.4.</t>
  </si>
  <si>
    <t>налог, взимаемый в связи с применением патентной системы налогообложения</t>
  </si>
  <si>
    <t>4.5.</t>
  </si>
  <si>
    <t>земельный налог с организаций</t>
  </si>
  <si>
    <t>4.6.</t>
  </si>
  <si>
    <t>земельный налог с физических лиц</t>
  </si>
  <si>
    <t>4.7.</t>
  </si>
  <si>
    <t>налог на имущество физических лиц</t>
  </si>
  <si>
    <t>4.8.</t>
  </si>
  <si>
    <t>государственная пошлина, не отраженная в пункте 3.2</t>
  </si>
  <si>
    <t>4.9.</t>
  </si>
  <si>
    <t>доходы от использования имущества</t>
  </si>
  <si>
    <t>4.10.</t>
  </si>
  <si>
    <t>доходы от продажи материальных и нематериальных активов</t>
  </si>
  <si>
    <t>4.11.</t>
  </si>
  <si>
    <t>прочие неналоговые доходы (расшифровать)</t>
  </si>
  <si>
    <t>4.11.1.</t>
  </si>
  <si>
    <t>прочие денежные взыскания (штрафы) за правонарушения в области дорожного движения</t>
  </si>
  <si>
    <t>4.11.2.</t>
  </si>
  <si>
    <t>4.11.3.</t>
  </si>
  <si>
    <t>4.11.4.</t>
  </si>
  <si>
    <t>4.11.5.</t>
  </si>
  <si>
    <t>4.11.6.</t>
  </si>
  <si>
    <t>4.11.7.</t>
  </si>
  <si>
    <t>Остатки средств дорожного фонда, сложившиеся на конец отчетного периода (без учета субсидий и иных межбюджетных трансфертов)</t>
  </si>
  <si>
    <r>
      <t xml:space="preserve">Расшифровка капитальных расходов за счет собственных средств местного бюджета 
</t>
    </r>
    <r>
      <rPr>
        <sz val="14"/>
        <rFont val="Times New Roman"/>
        <family val="1"/>
        <charset val="204"/>
      </rPr>
      <t>(без учета расходов на софинансирование областных субсидий)</t>
    </r>
    <r>
      <rPr>
        <b/>
        <sz val="14"/>
        <rFont val="Times New Roman"/>
        <family val="1"/>
        <charset val="204"/>
      </rPr>
      <t xml:space="preserve">
</t>
    </r>
  </si>
  <si>
    <t xml:space="preserve">Утвержденный бюджет на текущий финансовый год* </t>
  </si>
  <si>
    <t>Изменения предусмотренные проектом решения о местном бюджете (+/-)</t>
  </si>
  <si>
    <t>4=2+3</t>
  </si>
  <si>
    <t>Транспортный налог</t>
  </si>
  <si>
    <t>1.8.2.</t>
  </si>
  <si>
    <t>доплаты к пенсиям муниципальных служащих</t>
  </si>
  <si>
    <t>социальное обеспечение населения</t>
  </si>
  <si>
    <t>1.8.3.</t>
  </si>
  <si>
    <t xml:space="preserve">в том числе </t>
  </si>
  <si>
    <t>иные межбюджетные трансферты передаваемые бюджетам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</si>
  <si>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4.5.2.</t>
  </si>
  <si>
    <t xml:space="preserve">на обеспечение сбалансированности местного бюджета </t>
  </si>
  <si>
    <t>выплаты адресной социальной помощи (в том числе за счет резервного фонда администрации муниципального образования)</t>
  </si>
  <si>
    <r>
      <rPr>
        <b/>
        <sz val="12"/>
        <rFont val="Times New Roman"/>
        <family val="1"/>
        <charset val="204"/>
      </rPr>
      <t xml:space="preserve">Справочно: </t>
    </r>
    <r>
      <rPr>
        <sz val="12"/>
        <rFont val="Times New Roman"/>
        <family val="1"/>
        <charset val="204"/>
      </rPr>
      <t>утверждено в бюджете поселений</t>
    </r>
  </si>
  <si>
    <t>5.11.</t>
  </si>
  <si>
    <t xml:space="preserve"> - межбюджетные трансферты бюджетам поселений на оказание дополнительной финансовой помощи (в том числе на обеспечение сбалансированности бюджетов поселений)</t>
  </si>
  <si>
    <t xml:space="preserve">   Транспортные услуги</t>
  </si>
  <si>
    <t xml:space="preserve">   Установка, ремонт и обслуживание оргтехники, оборудования, инвентаря, изготовление ЭЦП </t>
  </si>
  <si>
    <t xml:space="preserve">   Техническое обслуживание автомобилей</t>
  </si>
  <si>
    <t xml:space="preserve">   Подписка на периодические печатные издания</t>
  </si>
  <si>
    <t xml:space="preserve">   Информационно-консультативные услуги</t>
  </si>
  <si>
    <t xml:space="preserve">   Приобретение лицензионного программного обеспечения</t>
  </si>
  <si>
    <t xml:space="preserve">   Страхование автотранспорта и услуги ОСАГО</t>
  </si>
  <si>
    <t xml:space="preserve">   Повышение квалификации, обучение сотрудников</t>
  </si>
  <si>
    <t xml:space="preserve">   Медицинский осмотр работников </t>
  </si>
  <si>
    <t xml:space="preserve">   Канцелярские товары, хозяйственные товары</t>
  </si>
  <si>
    <t xml:space="preserve">   Запчасти для служебного автотранспорта (ремонт)</t>
  </si>
  <si>
    <t xml:space="preserve">   Землеустроительные работы, рыночная оценка, изготовление технического паспорта на объекты муниципальной собственности </t>
  </si>
  <si>
    <t xml:space="preserve">   Взнос в "Ростовский областной фонд содействия капитальному ремонту" на капитальный ремонт многоквартирных домов </t>
  </si>
  <si>
    <t xml:space="preserve">   Вывоз ТБО</t>
  </si>
  <si>
    <t xml:space="preserve">   Антитеррористические мероприятия </t>
  </si>
  <si>
    <t xml:space="preserve">   Противопожарные мероприятия </t>
  </si>
  <si>
    <t xml:space="preserve">   Аттестация рабочих мест</t>
  </si>
  <si>
    <t xml:space="preserve">   Аренда помещений </t>
  </si>
  <si>
    <t xml:space="preserve">   Проведение праздничных и досуговых мероприятий</t>
  </si>
  <si>
    <t xml:space="preserve">   Приобретение строительных материалов </t>
  </si>
  <si>
    <t xml:space="preserve">   Взнос в ассоциацию муниципальных образований</t>
  </si>
  <si>
    <t xml:space="preserve">   Мероприятия в области массового спорта и физической культуры</t>
  </si>
  <si>
    <t xml:space="preserve">   Предоставление субсидии управляющим организациям, ТСЖ, ЖСК, жилищным или иным специализированным потребительским кооперативам на проведение капитального ремонта внутриквартальных проездов, тротуаров, дворовых территорий, являющихся общим имуществом собственников помещений в многоквартирных домах</t>
  </si>
  <si>
    <t xml:space="preserve">   Оплата проезда детей в целях организации и обеспечения отдыха и оздоровления детей в каникулярное время </t>
  </si>
  <si>
    <t xml:space="preserve">   Разработка проектно-сметной документации </t>
  </si>
  <si>
    <t xml:space="preserve">   Проведение энергоаудита и работ по обязательному энергетическому обследованию</t>
  </si>
  <si>
    <t xml:space="preserve">   Иные расходы </t>
  </si>
  <si>
    <t>транспортный налог</t>
  </si>
  <si>
    <t>3.7.</t>
  </si>
  <si>
    <t>Налог, взимаемый в связи с применением упрощенной системы налогообложения</t>
  </si>
  <si>
    <t xml:space="preserve">Справочно: потребность местного бюджета </t>
  </si>
  <si>
    <t>х</t>
  </si>
  <si>
    <t xml:space="preserve"> - иные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 (кроме дорожной деятельности)</t>
  </si>
  <si>
    <t>работникам бюджетных и автономных учреждений</t>
  </si>
  <si>
    <t xml:space="preserve"> - единовременное пособие за полные годы стажа при увольнении на пенсию</t>
  </si>
  <si>
    <t xml:space="preserve"> - субсидии юридическим лицам, предоставляемые за счет средств бюджета муниципального образования </t>
  </si>
  <si>
    <t>5.12.</t>
  </si>
  <si>
    <t xml:space="preserve">   Cубсидии средствам массовой информации на возмещение части затрат на производство, выпуск и реализацию периодических печатных изданий (газет)</t>
  </si>
  <si>
    <t xml:space="preserve">Доходы от уплаты акцизов на нефтепродукты </t>
  </si>
  <si>
    <t>из них гранты</t>
  </si>
  <si>
    <t>уличное освещение</t>
  </si>
  <si>
    <t>оплата энергосервисных договоров (контрактов)</t>
  </si>
  <si>
    <t>………</t>
  </si>
  <si>
    <t>за счет собственных средств местного бюджета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</si>
  <si>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</si>
  <si>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</si>
  <si>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</si>
  <si>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</si>
  <si>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Иные нецелевые ресурсы всего</t>
  </si>
  <si>
    <t>коммунальные услуги бюджетных и автономных учреждений</t>
  </si>
  <si>
    <t>оплата договоров гражданско-правового характера, заключенных с сезонными истопниками (кочегарами)</t>
  </si>
  <si>
    <t>5.13.1.</t>
  </si>
  <si>
    <t>5.13.2.</t>
  </si>
  <si>
    <t>5.13.3.</t>
  </si>
  <si>
    <t>5.13.4.</t>
  </si>
  <si>
    <t>5.13.5.</t>
  </si>
  <si>
    <t>5.13.6.</t>
  </si>
  <si>
    <t>5.13.7.</t>
  </si>
  <si>
    <t>5.13.8.</t>
  </si>
  <si>
    <t>5.13.9.</t>
  </si>
  <si>
    <t>5.13.10.</t>
  </si>
  <si>
    <t>5.13.11.</t>
  </si>
  <si>
    <t>5.13.12.</t>
  </si>
  <si>
    <t>5.13.13.</t>
  </si>
  <si>
    <t>5.13.14.</t>
  </si>
  <si>
    <t>5.13.15.</t>
  </si>
  <si>
    <t>5.13.16.</t>
  </si>
  <si>
    <t>5.13.17.</t>
  </si>
  <si>
    <t>5.13.18.</t>
  </si>
  <si>
    <t>5.13.19.</t>
  </si>
  <si>
    <t>5.13.20.</t>
  </si>
  <si>
    <t>5.13.21.</t>
  </si>
  <si>
    <t>5.13.22.</t>
  </si>
  <si>
    <t>5.13.23.</t>
  </si>
  <si>
    <t>5.13.24.</t>
  </si>
  <si>
    <t>5.13.25.</t>
  </si>
  <si>
    <t>5.13.26.</t>
  </si>
  <si>
    <t>5.13.27.</t>
  </si>
  <si>
    <t>5.13.28.</t>
  </si>
  <si>
    <t xml:space="preserve">Глава администрации муниципального образования </t>
  </si>
  <si>
    <t xml:space="preserve">Уровень софинансирования </t>
  </si>
  <si>
    <t>согласно постановлению Правительства Ростовской области от 28.12.2011 
№ 302</t>
  </si>
  <si>
    <t>* Показатели местного бюджета должны соответствовать аналогичным показателям приложения 1.7 (с учетом расходов за счет средств дорожного фонда)</t>
  </si>
  <si>
    <t>* Показатели местного бюджета должны соответствовать аналогичным показателям приложения 1.7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</si>
  <si>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</si>
  <si>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муниципальной собственности, всего</t>
  </si>
  <si>
    <t>Доходы от продажи материальных и нематериальных активов, всего</t>
  </si>
  <si>
    <t>Административные платежи и сборы</t>
  </si>
  <si>
    <t>Неналоговые доходы всего</t>
  </si>
  <si>
    <t>доходы, получаемые в виде арендной платы за земельные участки</t>
  </si>
  <si>
    <t>доходы от сдачи в аренду имущества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</si>
  <si>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земель, находящихся в муниципальной собственности</t>
  </si>
  <si>
    <t>доходы от продажи  имущества</t>
  </si>
  <si>
    <t>доходы от продажи земельных участков</t>
  </si>
  <si>
    <t>доходы от перечисления части прибыли муниципальных унитарных предприятий</t>
  </si>
  <si>
    <t>прочие доходы от использования имущества</t>
  </si>
  <si>
    <t>1.2.2.</t>
  </si>
  <si>
    <t>1.2.3.</t>
  </si>
  <si>
    <t>1.2.4.</t>
  </si>
  <si>
    <r>
      <rPr>
        <b/>
        <sz val="11"/>
        <rFont val="Times New Roman"/>
        <family val="1"/>
        <charset val="204"/>
      </rPr>
      <t xml:space="preserve">Справочно: </t>
    </r>
    <r>
      <rPr>
        <sz val="11"/>
        <rFont val="Times New Roman"/>
        <family val="1"/>
        <charset val="204"/>
      </rPr>
      <t xml:space="preserve">
на софинансирование областных субсидий</t>
    </r>
  </si>
  <si>
    <t>остатки средств дорожного фонда</t>
  </si>
  <si>
    <t>в том числе за счет средств:</t>
  </si>
  <si>
    <t>средств федерального бюджета, %</t>
  </si>
  <si>
    <t>средств областного бюджета, %</t>
  </si>
  <si>
    <t>средств местного бюджета, %</t>
  </si>
  <si>
    <t>федерального бюджета</t>
  </si>
  <si>
    <t>областного бюджета</t>
  </si>
  <si>
    <t>местного бюджета*</t>
  </si>
  <si>
    <t>5=6+7+8</t>
  </si>
  <si>
    <t xml:space="preserve">Приложение № 8
к Порядку рассмотрения  проектов местных бюджетов на соответствие требованиям бюджетного законодательства Российской Федерации 
 </t>
  </si>
  <si>
    <t xml:space="preserve">Приложение № 7
к Порядку рассмотрения  проектов местных бюджетов на соответствие требованиям бюджетного законодательства Российской Федерации 
 </t>
  </si>
  <si>
    <t>Приложение № 9
к Порядку рассмотрения  проектов местных бюджетов на соответствие требованиям бюджетного законодательства Российской Федерации</t>
  </si>
  <si>
    <t xml:space="preserve">Приложение № 10
к Порядку рассмотрения  проектов местных бюджетов на соответствие требованиям бюджетного законодательства Российской Федерации </t>
  </si>
  <si>
    <t xml:space="preserve">   Техническое обслуживание помещения</t>
  </si>
  <si>
    <t>5.13.29.</t>
  </si>
  <si>
    <t>Исполнитель Парагян Агавни Егияевна тел.8-(863-49)-3-72-44</t>
  </si>
  <si>
    <t>3.8.</t>
  </si>
  <si>
    <r>
      <rPr>
        <b/>
        <sz val="11"/>
        <color theme="1"/>
        <rFont val="Times New Roman"/>
        <family val="1"/>
        <charset val="204"/>
      </rPr>
      <t>Справочно:</t>
    </r>
    <r>
      <rPr>
        <sz val="11"/>
        <color theme="1"/>
        <rFont val="Times New Roman"/>
        <family val="1"/>
        <charset val="204"/>
      </rPr>
      <t xml:space="preserve"> объем дорожного фонда в соответствии с решением о бюджете на 2023 год (в уточненной редакции)</t>
    </r>
  </si>
  <si>
    <t>Л.А.Черкашин</t>
  </si>
  <si>
    <t>Свод изменений к проекту решения о внесении изменений в решение о бюджете Краснокрымского сельского поселения Мясниковского района</t>
  </si>
  <si>
    <t>Расходы бюджета муниципального образования Краснокрымское сельское поселение на дорожное хозяйство</t>
  </si>
  <si>
    <t>Наименование муниципального образования: Краснокрымское сельское поселение</t>
  </si>
  <si>
    <t>Приобретение оборудовани для аппатата Администрации (компьюторную технику)</t>
  </si>
  <si>
    <t>Софинансирование расходов на приобретение комплекта коммунальной техники</t>
  </si>
  <si>
    <t>Приобретение музыкального оборудования</t>
  </si>
  <si>
    <t>М.С.Чобанян</t>
  </si>
  <si>
    <t>Фактическое исполнение за 2024
(отчетный) год</t>
  </si>
  <si>
    <t>Бюджетные ассигнования (первоначальное решение от 26.12.2024 № 156)</t>
  </si>
  <si>
    <t>Приобретение компьюторной техники</t>
  </si>
  <si>
    <t>Приобретение мебели</t>
  </si>
  <si>
    <t>Фактическое исполнение за 2024г.
(отчетный) год</t>
  </si>
  <si>
    <t>Приобретение автомобиля LADA GRANTA CLASSIC</t>
  </si>
  <si>
    <t>Приобретение автомобиля LADA GRANTA COMFORT</t>
  </si>
  <si>
    <t>Приобретение блок-контейнер 6*2,4</t>
  </si>
  <si>
    <t>Приобретение домовладения для маневренного фонда</t>
  </si>
  <si>
    <t>Приобретение блок-контейнер 9*2,4 (2 шт.)</t>
  </si>
  <si>
    <t>Приобретение трибуны мобильной трехрядной для ДК х. Красный Крым</t>
  </si>
  <si>
    <t>Приобретение сборно-разборного сценического комплекса для ДК х. Красный Крым</t>
  </si>
  <si>
    <t>мобильная трибуна -280,0 (8 шт.); приобретение сборно-разборного сценического комплекса- 2 727,3</t>
  </si>
  <si>
    <t>Фактическое исполнение на 01.04.2025 (текущего финансового года)</t>
  </si>
  <si>
    <t>Приобретение комплекта специализированной техники</t>
  </si>
  <si>
    <t>Реализация инициативных проектов</t>
  </si>
  <si>
    <t>Исполнитель: М.С. Чобанян</t>
  </si>
  <si>
    <t xml:space="preserve">Глава Администрации Краснокрымского сельского поселения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</si>
</sst>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.0_р_._-;\-* #,##0.0_р_._-;_-* &quot;-&quot;?_р_._-;_-@_-"/>
    <numFmt numFmtId="166" formatCode="0.0"/>
    <numFmt numFmtId="167" formatCode="_-* #,##0.0\ _₽_-;\-* #,##0.0\ _₽_-;_-* &quot;-&quot;?\ _₽_-;_-@_-"/>
  </numFmts>
  <fonts count="34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 wrapText="1"/>
    </xf>
    <xf numFmtId="165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165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0" fillId="0" borderId="0" xfId="0" applyFill="1"/>
    <xf numFmtId="0" fontId="3" fillId="0" borderId="0" xfId="0" applyFont="1" applyFill="1" applyBorder="1"/>
    <xf numFmtId="166" fontId="3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18" fillId="0" borderId="0" xfId="0" applyFont="1" applyFill="1"/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justify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6" fontId="3" fillId="0" borderId="0" xfId="0" applyNumberFormat="1" applyFont="1" applyFill="1"/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4" fillId="0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/>
    </xf>
    <xf numFmtId="0" fontId="22" fillId="0" borderId="9" xfId="0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Alignment="1">
      <alignment vertical="center" wrapText="1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/>
    <xf numFmtId="0" fontId="22" fillId="0" borderId="9" xfId="0" applyFont="1" applyFill="1" applyBorder="1" applyAlignment="1">
      <alignment wrapText="1"/>
    </xf>
    <xf numFmtId="0" fontId="22" fillId="0" borderId="9" xfId="0" applyFont="1" applyFill="1" applyBorder="1" applyAlignment="1" applyProtection="1">
      <alignment wrapText="1"/>
    </xf>
    <xf numFmtId="0" fontId="22" fillId="0" borderId="9" xfId="0" applyFont="1" applyFill="1" applyBorder="1" applyProtection="1"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</xf>
    <xf numFmtId="0" fontId="22" fillId="0" borderId="15" xfId="0" applyFont="1" applyFill="1" applyBorder="1" applyProtection="1">
      <protection locked="0"/>
    </xf>
    <xf numFmtId="0" fontId="24" fillId="0" borderId="1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 wrapText="1"/>
    </xf>
    <xf numFmtId="0" fontId="18" fillId="0" borderId="1" xfId="0" applyFont="1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22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 applyProtection="1">
      <alignment horizontal="center" vertical="center"/>
      <protection locked="0"/>
    </xf>
    <xf numFmtId="0" fontId="24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Protection="1">
      <protection locked="0"/>
    </xf>
    <xf numFmtId="0" fontId="19" fillId="0" borderId="0" xfId="0" applyFont="1" applyFill="1"/>
    <xf numFmtId="0" fontId="5" fillId="0" borderId="0" xfId="0" applyFont="1" applyFill="1"/>
    <xf numFmtId="166" fontId="6" fillId="0" borderId="0" xfId="0" applyNumberFormat="1" applyFont="1" applyFill="1" applyAlignment="1">
      <alignment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9" fillId="0" borderId="0" xfId="0" applyFont="1" applyFill="1"/>
    <xf numFmtId="0" fontId="30" fillId="0" borderId="0" xfId="0" applyFont="1" applyFill="1"/>
    <xf numFmtId="0" fontId="31" fillId="0" borderId="0" xfId="0" applyFont="1" applyFill="1"/>
    <xf numFmtId="167" fontId="3" fillId="0" borderId="1" xfId="0" applyNumberFormat="1" applyFont="1" applyFill="1" applyBorder="1"/>
    <xf numFmtId="0" fontId="3" fillId="0" borderId="1" xfId="0" applyFont="1" applyFill="1" applyBorder="1" applyAlignment="1">
      <alignment horizontal="left" vertical="center"/>
    </xf>
    <xf numFmtId="0" fontId="32" fillId="0" borderId="1" xfId="0" applyFont="1" applyFill="1" applyBorder="1"/>
    <xf numFmtId="0" fontId="32" fillId="0" borderId="0" xfId="0" applyFont="1" applyFill="1"/>
    <xf numFmtId="0" fontId="2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/>
    <xf numFmtId="0" fontId="29" fillId="0" borderId="1" xfId="0" applyFont="1" applyFill="1" applyBorder="1"/>
    <xf numFmtId="0" fontId="30" fillId="0" borderId="1" xfId="0" applyFont="1" applyFill="1" applyBorder="1"/>
    <xf numFmtId="0" fontId="31" fillId="0" borderId="1" xfId="0" applyFont="1" applyFill="1" applyBorder="1"/>
    <xf numFmtId="164" fontId="8" fillId="0" borderId="3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/>
    </xf>
    <xf numFmtId="164" fontId="28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justify" vertical="top" wrapText="1"/>
    </xf>
    <xf numFmtId="167" fontId="1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top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12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165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49" fontId="22" fillId="0" borderId="1" xfId="0" applyNumberFormat="1" applyFont="1" applyBorder="1" applyAlignment="1">
      <alignment vertical="center" wrapText="1"/>
    </xf>
    <xf numFmtId="0" fontId="22" fillId="0" borderId="9" xfId="0" applyFont="1" applyFill="1" applyBorder="1" applyAlignment="1" applyProtection="1">
      <alignment wrapText="1"/>
      <protection locked="0"/>
    </xf>
    <xf numFmtId="166" fontId="22" fillId="0" borderId="9" xfId="0" applyNumberFormat="1" applyFont="1" applyFill="1" applyBorder="1" applyAlignment="1" applyProtection="1">
      <alignment horizontal="center" vertical="center"/>
    </xf>
    <xf numFmtId="166" fontId="22" fillId="0" borderId="9" xfId="0" applyNumberFormat="1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 applyProtection="1">
      <alignment horizontal="right" vertical="center" wrapText="1"/>
    </xf>
    <xf numFmtId="0" fontId="13" fillId="0" borderId="1" xfId="0" applyFont="1" applyFill="1" applyBorder="1" applyAlignment="1" applyProtection="1">
      <alignment horizontal="right" vertical="center" wrapText="1"/>
    </xf>
    <xf numFmtId="0" fontId="13" fillId="2" borderId="1" xfId="0" applyFont="1" applyFill="1" applyBorder="1" applyAlignment="1" applyProtection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167" fontId="12" fillId="0" borderId="1" xfId="0" applyNumberFormat="1" applyFont="1" applyFill="1" applyBorder="1" applyAlignment="1" applyProtection="1">
      <alignment horizontal="right" vertical="center" wrapText="1"/>
    </xf>
    <xf numFmtId="167" fontId="9" fillId="0" borderId="1" xfId="0" applyNumberFormat="1" applyFont="1" applyFill="1" applyBorder="1" applyAlignment="1" applyProtection="1">
      <alignment horizontal="righ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4" fontId="12" fillId="0" borderId="1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2" fillId="0" borderId="20" xfId="0" applyFont="1" applyFill="1" applyBorder="1" applyAlignment="1" applyProtection="1">
      <alignment horizontal="left" vertical="center" wrapText="1"/>
    </xf>
    <xf numFmtId="0" fontId="12" fillId="0" borderId="21" xfId="0" applyFont="1" applyFill="1" applyBorder="1" applyAlignment="1" applyProtection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Alignment="1">
      <alignment horizontal="left"/>
    </xf>
    <xf numFmtId="166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top" wrapText="1"/>
    </xf>
    <xf numFmtId="0" fontId="26" fillId="0" borderId="8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center" vertical="top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66" fontId="6" fillId="0" borderId="0" xfId="0" applyNumberFormat="1" applyFont="1" applyFill="1" applyAlignment="1">
      <alignment horizontal="center" wrapText="1"/>
    </xf>
    <xf numFmtId="0" fontId="2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5"/>
  <sheetViews>
    <sheetView zoomScale="80" zoomScaleNormal="80" zoomScaleSheetLayoutView="70" workbookViewId="0">
      <selection activeCell="K91" sqref="K91"/>
    </sheetView>
  </sheetViews>
  <sheetFormatPr defaultRowHeight="15.75" x14ac:dyDescent="0.2"/>
  <cols>
    <col min="1" max="1" width="9.28515625" style="1" customWidth="1"/>
    <col min="2" max="2" width="64.7109375" style="1" customWidth="1"/>
    <col min="3" max="3" width="20" style="1" customWidth="1"/>
    <col min="4" max="4" width="21" style="12" customWidth="1"/>
    <col min="5" max="6" width="16.7109375" style="3" customWidth="1"/>
    <col min="7" max="7" width="15.5703125" style="1" customWidth="1"/>
    <col min="8" max="8" width="16.5703125" style="1" customWidth="1"/>
    <col min="9" max="9" width="14.85546875" style="1" customWidth="1"/>
    <col min="10" max="10" width="19.28515625" style="1" customWidth="1"/>
    <col min="11" max="11" width="30.7109375" style="1" customWidth="1"/>
    <col min="12" max="258" width="8.85546875" style="1"/>
    <col min="259" max="259" width="11.7109375" style="1" customWidth="1"/>
    <col min="260" max="260" width="84.5703125" style="1" customWidth="1"/>
    <col min="261" max="261" width="22.140625" style="1" customWidth="1"/>
    <col min="262" max="262" width="16.28515625" style="1" customWidth="1"/>
    <col min="263" max="263" width="15.5703125" style="1" customWidth="1"/>
    <col min="264" max="264" width="15.7109375" style="1" customWidth="1"/>
    <col min="265" max="265" width="16.28515625" style="1" customWidth="1"/>
    <col min="266" max="266" width="21.7109375" style="1" customWidth="1"/>
    <col min="267" max="267" width="18.28515625" style="1" customWidth="1"/>
    <col min="268" max="514" width="8.85546875" style="1"/>
    <col min="515" max="515" width="11.7109375" style="1" customWidth="1"/>
    <col min="516" max="516" width="84.5703125" style="1" customWidth="1"/>
    <col min="517" max="517" width="22.140625" style="1" customWidth="1"/>
    <col min="518" max="518" width="16.28515625" style="1" customWidth="1"/>
    <col min="519" max="519" width="15.5703125" style="1" customWidth="1"/>
    <col min="520" max="520" width="15.7109375" style="1" customWidth="1"/>
    <col min="521" max="521" width="16.28515625" style="1" customWidth="1"/>
    <col min="522" max="522" width="21.7109375" style="1" customWidth="1"/>
    <col min="523" max="523" width="18.28515625" style="1" customWidth="1"/>
    <col min="524" max="770" width="8.85546875" style="1"/>
    <col min="771" max="771" width="11.7109375" style="1" customWidth="1"/>
    <col min="772" max="772" width="84.5703125" style="1" customWidth="1"/>
    <col min="773" max="773" width="22.140625" style="1" customWidth="1"/>
    <col min="774" max="774" width="16.28515625" style="1" customWidth="1"/>
    <col min="775" max="775" width="15.5703125" style="1" customWidth="1"/>
    <col min="776" max="776" width="15.7109375" style="1" customWidth="1"/>
    <col min="777" max="777" width="16.28515625" style="1" customWidth="1"/>
    <col min="778" max="778" width="21.7109375" style="1" customWidth="1"/>
    <col min="779" max="779" width="18.28515625" style="1" customWidth="1"/>
    <col min="780" max="1026" width="8.85546875" style="1"/>
    <col min="1027" max="1027" width="11.7109375" style="1" customWidth="1"/>
    <col min="1028" max="1028" width="84.5703125" style="1" customWidth="1"/>
    <col min="1029" max="1029" width="22.140625" style="1" customWidth="1"/>
    <col min="1030" max="1030" width="16.28515625" style="1" customWidth="1"/>
    <col min="1031" max="1031" width="15.5703125" style="1" customWidth="1"/>
    <col min="1032" max="1032" width="15.7109375" style="1" customWidth="1"/>
    <col min="1033" max="1033" width="16.28515625" style="1" customWidth="1"/>
    <col min="1034" max="1034" width="21.7109375" style="1" customWidth="1"/>
    <col min="1035" max="1035" width="18.28515625" style="1" customWidth="1"/>
    <col min="1036" max="1282" width="8.85546875" style="1"/>
    <col min="1283" max="1283" width="11.7109375" style="1" customWidth="1"/>
    <col min="1284" max="1284" width="84.5703125" style="1" customWidth="1"/>
    <col min="1285" max="1285" width="22.140625" style="1" customWidth="1"/>
    <col min="1286" max="1286" width="16.28515625" style="1" customWidth="1"/>
    <col min="1287" max="1287" width="15.5703125" style="1" customWidth="1"/>
    <col min="1288" max="1288" width="15.7109375" style="1" customWidth="1"/>
    <col min="1289" max="1289" width="16.28515625" style="1" customWidth="1"/>
    <col min="1290" max="1290" width="21.7109375" style="1" customWidth="1"/>
    <col min="1291" max="1291" width="18.28515625" style="1" customWidth="1"/>
    <col min="1292" max="1538" width="8.85546875" style="1"/>
    <col min="1539" max="1539" width="11.7109375" style="1" customWidth="1"/>
    <col min="1540" max="1540" width="84.5703125" style="1" customWidth="1"/>
    <col min="1541" max="1541" width="22.140625" style="1" customWidth="1"/>
    <col min="1542" max="1542" width="16.28515625" style="1" customWidth="1"/>
    <col min="1543" max="1543" width="15.5703125" style="1" customWidth="1"/>
    <col min="1544" max="1544" width="15.7109375" style="1" customWidth="1"/>
    <col min="1545" max="1545" width="16.28515625" style="1" customWidth="1"/>
    <col min="1546" max="1546" width="21.7109375" style="1" customWidth="1"/>
    <col min="1547" max="1547" width="18.28515625" style="1" customWidth="1"/>
    <col min="1548" max="1794" width="8.85546875" style="1"/>
    <col min="1795" max="1795" width="11.7109375" style="1" customWidth="1"/>
    <col min="1796" max="1796" width="84.5703125" style="1" customWidth="1"/>
    <col min="1797" max="1797" width="22.140625" style="1" customWidth="1"/>
    <col min="1798" max="1798" width="16.28515625" style="1" customWidth="1"/>
    <col min="1799" max="1799" width="15.5703125" style="1" customWidth="1"/>
    <col min="1800" max="1800" width="15.7109375" style="1" customWidth="1"/>
    <col min="1801" max="1801" width="16.28515625" style="1" customWidth="1"/>
    <col min="1802" max="1802" width="21.7109375" style="1" customWidth="1"/>
    <col min="1803" max="1803" width="18.28515625" style="1" customWidth="1"/>
    <col min="1804" max="2050" width="8.85546875" style="1"/>
    <col min="2051" max="2051" width="11.7109375" style="1" customWidth="1"/>
    <col min="2052" max="2052" width="84.5703125" style="1" customWidth="1"/>
    <col min="2053" max="2053" width="22.140625" style="1" customWidth="1"/>
    <col min="2054" max="2054" width="16.28515625" style="1" customWidth="1"/>
    <col min="2055" max="2055" width="15.5703125" style="1" customWidth="1"/>
    <col min="2056" max="2056" width="15.7109375" style="1" customWidth="1"/>
    <col min="2057" max="2057" width="16.28515625" style="1" customWidth="1"/>
    <col min="2058" max="2058" width="21.7109375" style="1" customWidth="1"/>
    <col min="2059" max="2059" width="18.28515625" style="1" customWidth="1"/>
    <col min="2060" max="2306" width="8.85546875" style="1"/>
    <col min="2307" max="2307" width="11.7109375" style="1" customWidth="1"/>
    <col min="2308" max="2308" width="84.5703125" style="1" customWidth="1"/>
    <col min="2309" max="2309" width="22.140625" style="1" customWidth="1"/>
    <col min="2310" max="2310" width="16.28515625" style="1" customWidth="1"/>
    <col min="2311" max="2311" width="15.5703125" style="1" customWidth="1"/>
    <col min="2312" max="2312" width="15.7109375" style="1" customWidth="1"/>
    <col min="2313" max="2313" width="16.28515625" style="1" customWidth="1"/>
    <col min="2314" max="2314" width="21.7109375" style="1" customWidth="1"/>
    <col min="2315" max="2315" width="18.28515625" style="1" customWidth="1"/>
    <col min="2316" max="2562" width="8.85546875" style="1"/>
    <col min="2563" max="2563" width="11.7109375" style="1" customWidth="1"/>
    <col min="2564" max="2564" width="84.5703125" style="1" customWidth="1"/>
    <col min="2565" max="2565" width="22.140625" style="1" customWidth="1"/>
    <col min="2566" max="2566" width="16.28515625" style="1" customWidth="1"/>
    <col min="2567" max="2567" width="15.5703125" style="1" customWidth="1"/>
    <col min="2568" max="2568" width="15.7109375" style="1" customWidth="1"/>
    <col min="2569" max="2569" width="16.28515625" style="1" customWidth="1"/>
    <col min="2570" max="2570" width="21.7109375" style="1" customWidth="1"/>
    <col min="2571" max="2571" width="18.28515625" style="1" customWidth="1"/>
    <col min="2572" max="2818" width="8.85546875" style="1"/>
    <col min="2819" max="2819" width="11.7109375" style="1" customWidth="1"/>
    <col min="2820" max="2820" width="84.5703125" style="1" customWidth="1"/>
    <col min="2821" max="2821" width="22.140625" style="1" customWidth="1"/>
    <col min="2822" max="2822" width="16.28515625" style="1" customWidth="1"/>
    <col min="2823" max="2823" width="15.5703125" style="1" customWidth="1"/>
    <col min="2824" max="2824" width="15.7109375" style="1" customWidth="1"/>
    <col min="2825" max="2825" width="16.28515625" style="1" customWidth="1"/>
    <col min="2826" max="2826" width="21.7109375" style="1" customWidth="1"/>
    <col min="2827" max="2827" width="18.28515625" style="1" customWidth="1"/>
    <col min="2828" max="3074" width="8.85546875" style="1"/>
    <col min="3075" max="3075" width="11.7109375" style="1" customWidth="1"/>
    <col min="3076" max="3076" width="84.5703125" style="1" customWidth="1"/>
    <col min="3077" max="3077" width="22.140625" style="1" customWidth="1"/>
    <col min="3078" max="3078" width="16.28515625" style="1" customWidth="1"/>
    <col min="3079" max="3079" width="15.5703125" style="1" customWidth="1"/>
    <col min="3080" max="3080" width="15.7109375" style="1" customWidth="1"/>
    <col min="3081" max="3081" width="16.28515625" style="1" customWidth="1"/>
    <col min="3082" max="3082" width="21.7109375" style="1" customWidth="1"/>
    <col min="3083" max="3083" width="18.28515625" style="1" customWidth="1"/>
    <col min="3084" max="3330" width="8.85546875" style="1"/>
    <col min="3331" max="3331" width="11.7109375" style="1" customWidth="1"/>
    <col min="3332" max="3332" width="84.5703125" style="1" customWidth="1"/>
    <col min="3333" max="3333" width="22.140625" style="1" customWidth="1"/>
    <col min="3334" max="3334" width="16.28515625" style="1" customWidth="1"/>
    <col min="3335" max="3335" width="15.5703125" style="1" customWidth="1"/>
    <col min="3336" max="3336" width="15.7109375" style="1" customWidth="1"/>
    <col min="3337" max="3337" width="16.28515625" style="1" customWidth="1"/>
    <col min="3338" max="3338" width="21.7109375" style="1" customWidth="1"/>
    <col min="3339" max="3339" width="18.28515625" style="1" customWidth="1"/>
    <col min="3340" max="3586" width="8.85546875" style="1"/>
    <col min="3587" max="3587" width="11.7109375" style="1" customWidth="1"/>
    <col min="3588" max="3588" width="84.5703125" style="1" customWidth="1"/>
    <col min="3589" max="3589" width="22.140625" style="1" customWidth="1"/>
    <col min="3590" max="3590" width="16.28515625" style="1" customWidth="1"/>
    <col min="3591" max="3591" width="15.5703125" style="1" customWidth="1"/>
    <col min="3592" max="3592" width="15.7109375" style="1" customWidth="1"/>
    <col min="3593" max="3593" width="16.28515625" style="1" customWidth="1"/>
    <col min="3594" max="3594" width="21.7109375" style="1" customWidth="1"/>
    <col min="3595" max="3595" width="18.28515625" style="1" customWidth="1"/>
    <col min="3596" max="3842" width="8.85546875" style="1"/>
    <col min="3843" max="3843" width="11.7109375" style="1" customWidth="1"/>
    <col min="3844" max="3844" width="84.5703125" style="1" customWidth="1"/>
    <col min="3845" max="3845" width="22.140625" style="1" customWidth="1"/>
    <col min="3846" max="3846" width="16.28515625" style="1" customWidth="1"/>
    <col min="3847" max="3847" width="15.5703125" style="1" customWidth="1"/>
    <col min="3848" max="3848" width="15.7109375" style="1" customWidth="1"/>
    <col min="3849" max="3849" width="16.28515625" style="1" customWidth="1"/>
    <col min="3850" max="3850" width="21.7109375" style="1" customWidth="1"/>
    <col min="3851" max="3851" width="18.28515625" style="1" customWidth="1"/>
    <col min="3852" max="4098" width="8.85546875" style="1"/>
    <col min="4099" max="4099" width="11.7109375" style="1" customWidth="1"/>
    <col min="4100" max="4100" width="84.5703125" style="1" customWidth="1"/>
    <col min="4101" max="4101" width="22.140625" style="1" customWidth="1"/>
    <col min="4102" max="4102" width="16.28515625" style="1" customWidth="1"/>
    <col min="4103" max="4103" width="15.5703125" style="1" customWidth="1"/>
    <col min="4104" max="4104" width="15.7109375" style="1" customWidth="1"/>
    <col min="4105" max="4105" width="16.28515625" style="1" customWidth="1"/>
    <col min="4106" max="4106" width="21.7109375" style="1" customWidth="1"/>
    <col min="4107" max="4107" width="18.28515625" style="1" customWidth="1"/>
    <col min="4108" max="4354" width="8.85546875" style="1"/>
    <col min="4355" max="4355" width="11.7109375" style="1" customWidth="1"/>
    <col min="4356" max="4356" width="84.5703125" style="1" customWidth="1"/>
    <col min="4357" max="4357" width="22.140625" style="1" customWidth="1"/>
    <col min="4358" max="4358" width="16.28515625" style="1" customWidth="1"/>
    <col min="4359" max="4359" width="15.5703125" style="1" customWidth="1"/>
    <col min="4360" max="4360" width="15.7109375" style="1" customWidth="1"/>
    <col min="4361" max="4361" width="16.28515625" style="1" customWidth="1"/>
    <col min="4362" max="4362" width="21.7109375" style="1" customWidth="1"/>
    <col min="4363" max="4363" width="18.28515625" style="1" customWidth="1"/>
    <col min="4364" max="4610" width="8.85546875" style="1"/>
    <col min="4611" max="4611" width="11.7109375" style="1" customWidth="1"/>
    <col min="4612" max="4612" width="84.5703125" style="1" customWidth="1"/>
    <col min="4613" max="4613" width="22.140625" style="1" customWidth="1"/>
    <col min="4614" max="4614" width="16.28515625" style="1" customWidth="1"/>
    <col min="4615" max="4615" width="15.5703125" style="1" customWidth="1"/>
    <col min="4616" max="4616" width="15.7109375" style="1" customWidth="1"/>
    <col min="4617" max="4617" width="16.28515625" style="1" customWidth="1"/>
    <col min="4618" max="4618" width="21.7109375" style="1" customWidth="1"/>
    <col min="4619" max="4619" width="18.28515625" style="1" customWidth="1"/>
    <col min="4620" max="4866" width="8.85546875" style="1"/>
    <col min="4867" max="4867" width="11.7109375" style="1" customWidth="1"/>
    <col min="4868" max="4868" width="84.5703125" style="1" customWidth="1"/>
    <col min="4869" max="4869" width="22.140625" style="1" customWidth="1"/>
    <col min="4870" max="4870" width="16.28515625" style="1" customWidth="1"/>
    <col min="4871" max="4871" width="15.5703125" style="1" customWidth="1"/>
    <col min="4872" max="4872" width="15.7109375" style="1" customWidth="1"/>
    <col min="4873" max="4873" width="16.28515625" style="1" customWidth="1"/>
    <col min="4874" max="4874" width="21.7109375" style="1" customWidth="1"/>
    <col min="4875" max="4875" width="18.28515625" style="1" customWidth="1"/>
    <col min="4876" max="5122" width="8.85546875" style="1"/>
    <col min="5123" max="5123" width="11.7109375" style="1" customWidth="1"/>
    <col min="5124" max="5124" width="84.5703125" style="1" customWidth="1"/>
    <col min="5125" max="5125" width="22.140625" style="1" customWidth="1"/>
    <col min="5126" max="5126" width="16.28515625" style="1" customWidth="1"/>
    <col min="5127" max="5127" width="15.5703125" style="1" customWidth="1"/>
    <col min="5128" max="5128" width="15.7109375" style="1" customWidth="1"/>
    <col min="5129" max="5129" width="16.28515625" style="1" customWidth="1"/>
    <col min="5130" max="5130" width="21.7109375" style="1" customWidth="1"/>
    <col min="5131" max="5131" width="18.28515625" style="1" customWidth="1"/>
    <col min="5132" max="5378" width="8.85546875" style="1"/>
    <col min="5379" max="5379" width="11.7109375" style="1" customWidth="1"/>
    <col min="5380" max="5380" width="84.5703125" style="1" customWidth="1"/>
    <col min="5381" max="5381" width="22.140625" style="1" customWidth="1"/>
    <col min="5382" max="5382" width="16.28515625" style="1" customWidth="1"/>
    <col min="5383" max="5383" width="15.5703125" style="1" customWidth="1"/>
    <col min="5384" max="5384" width="15.7109375" style="1" customWidth="1"/>
    <col min="5385" max="5385" width="16.28515625" style="1" customWidth="1"/>
    <col min="5386" max="5386" width="21.7109375" style="1" customWidth="1"/>
    <col min="5387" max="5387" width="18.28515625" style="1" customWidth="1"/>
    <col min="5388" max="5634" width="8.85546875" style="1"/>
    <col min="5635" max="5635" width="11.7109375" style="1" customWidth="1"/>
    <col min="5636" max="5636" width="84.5703125" style="1" customWidth="1"/>
    <col min="5637" max="5637" width="22.140625" style="1" customWidth="1"/>
    <col min="5638" max="5638" width="16.28515625" style="1" customWidth="1"/>
    <col min="5639" max="5639" width="15.5703125" style="1" customWidth="1"/>
    <col min="5640" max="5640" width="15.7109375" style="1" customWidth="1"/>
    <col min="5641" max="5641" width="16.28515625" style="1" customWidth="1"/>
    <col min="5642" max="5642" width="21.7109375" style="1" customWidth="1"/>
    <col min="5643" max="5643" width="18.28515625" style="1" customWidth="1"/>
    <col min="5644" max="5890" width="8.85546875" style="1"/>
    <col min="5891" max="5891" width="11.7109375" style="1" customWidth="1"/>
    <col min="5892" max="5892" width="84.5703125" style="1" customWidth="1"/>
    <col min="5893" max="5893" width="22.140625" style="1" customWidth="1"/>
    <col min="5894" max="5894" width="16.28515625" style="1" customWidth="1"/>
    <col min="5895" max="5895" width="15.5703125" style="1" customWidth="1"/>
    <col min="5896" max="5896" width="15.7109375" style="1" customWidth="1"/>
    <col min="5897" max="5897" width="16.28515625" style="1" customWidth="1"/>
    <col min="5898" max="5898" width="21.7109375" style="1" customWidth="1"/>
    <col min="5899" max="5899" width="18.28515625" style="1" customWidth="1"/>
    <col min="5900" max="6146" width="8.85546875" style="1"/>
    <col min="6147" max="6147" width="11.7109375" style="1" customWidth="1"/>
    <col min="6148" max="6148" width="84.5703125" style="1" customWidth="1"/>
    <col min="6149" max="6149" width="22.140625" style="1" customWidth="1"/>
    <col min="6150" max="6150" width="16.28515625" style="1" customWidth="1"/>
    <col min="6151" max="6151" width="15.5703125" style="1" customWidth="1"/>
    <col min="6152" max="6152" width="15.7109375" style="1" customWidth="1"/>
    <col min="6153" max="6153" width="16.28515625" style="1" customWidth="1"/>
    <col min="6154" max="6154" width="21.7109375" style="1" customWidth="1"/>
    <col min="6155" max="6155" width="18.28515625" style="1" customWidth="1"/>
    <col min="6156" max="6402" width="8.85546875" style="1"/>
    <col min="6403" max="6403" width="11.7109375" style="1" customWidth="1"/>
    <col min="6404" max="6404" width="84.5703125" style="1" customWidth="1"/>
    <col min="6405" max="6405" width="22.140625" style="1" customWidth="1"/>
    <col min="6406" max="6406" width="16.28515625" style="1" customWidth="1"/>
    <col min="6407" max="6407" width="15.5703125" style="1" customWidth="1"/>
    <col min="6408" max="6408" width="15.7109375" style="1" customWidth="1"/>
    <col min="6409" max="6409" width="16.28515625" style="1" customWidth="1"/>
    <col min="6410" max="6410" width="21.7109375" style="1" customWidth="1"/>
    <col min="6411" max="6411" width="18.28515625" style="1" customWidth="1"/>
    <col min="6412" max="6658" width="8.85546875" style="1"/>
    <col min="6659" max="6659" width="11.7109375" style="1" customWidth="1"/>
    <col min="6660" max="6660" width="84.5703125" style="1" customWidth="1"/>
    <col min="6661" max="6661" width="22.140625" style="1" customWidth="1"/>
    <col min="6662" max="6662" width="16.28515625" style="1" customWidth="1"/>
    <col min="6663" max="6663" width="15.5703125" style="1" customWidth="1"/>
    <col min="6664" max="6664" width="15.7109375" style="1" customWidth="1"/>
    <col min="6665" max="6665" width="16.28515625" style="1" customWidth="1"/>
    <col min="6666" max="6666" width="21.7109375" style="1" customWidth="1"/>
    <col min="6667" max="6667" width="18.28515625" style="1" customWidth="1"/>
    <col min="6668" max="6914" width="8.85546875" style="1"/>
    <col min="6915" max="6915" width="11.7109375" style="1" customWidth="1"/>
    <col min="6916" max="6916" width="84.5703125" style="1" customWidth="1"/>
    <col min="6917" max="6917" width="22.140625" style="1" customWidth="1"/>
    <col min="6918" max="6918" width="16.28515625" style="1" customWidth="1"/>
    <col min="6919" max="6919" width="15.5703125" style="1" customWidth="1"/>
    <col min="6920" max="6920" width="15.7109375" style="1" customWidth="1"/>
    <col min="6921" max="6921" width="16.28515625" style="1" customWidth="1"/>
    <col min="6922" max="6922" width="21.7109375" style="1" customWidth="1"/>
    <col min="6923" max="6923" width="18.28515625" style="1" customWidth="1"/>
    <col min="6924" max="7170" width="8.85546875" style="1"/>
    <col min="7171" max="7171" width="11.7109375" style="1" customWidth="1"/>
    <col min="7172" max="7172" width="84.5703125" style="1" customWidth="1"/>
    <col min="7173" max="7173" width="22.140625" style="1" customWidth="1"/>
    <col min="7174" max="7174" width="16.28515625" style="1" customWidth="1"/>
    <col min="7175" max="7175" width="15.5703125" style="1" customWidth="1"/>
    <col min="7176" max="7176" width="15.7109375" style="1" customWidth="1"/>
    <col min="7177" max="7177" width="16.28515625" style="1" customWidth="1"/>
    <col min="7178" max="7178" width="21.7109375" style="1" customWidth="1"/>
    <col min="7179" max="7179" width="18.28515625" style="1" customWidth="1"/>
    <col min="7180" max="7426" width="8.85546875" style="1"/>
    <col min="7427" max="7427" width="11.7109375" style="1" customWidth="1"/>
    <col min="7428" max="7428" width="84.5703125" style="1" customWidth="1"/>
    <col min="7429" max="7429" width="22.140625" style="1" customWidth="1"/>
    <col min="7430" max="7430" width="16.28515625" style="1" customWidth="1"/>
    <col min="7431" max="7431" width="15.5703125" style="1" customWidth="1"/>
    <col min="7432" max="7432" width="15.7109375" style="1" customWidth="1"/>
    <col min="7433" max="7433" width="16.28515625" style="1" customWidth="1"/>
    <col min="7434" max="7434" width="21.7109375" style="1" customWidth="1"/>
    <col min="7435" max="7435" width="18.28515625" style="1" customWidth="1"/>
    <col min="7436" max="7682" width="8.85546875" style="1"/>
    <col min="7683" max="7683" width="11.7109375" style="1" customWidth="1"/>
    <col min="7684" max="7684" width="84.5703125" style="1" customWidth="1"/>
    <col min="7685" max="7685" width="22.140625" style="1" customWidth="1"/>
    <col min="7686" max="7686" width="16.28515625" style="1" customWidth="1"/>
    <col min="7687" max="7687" width="15.5703125" style="1" customWidth="1"/>
    <col min="7688" max="7688" width="15.7109375" style="1" customWidth="1"/>
    <col min="7689" max="7689" width="16.28515625" style="1" customWidth="1"/>
    <col min="7690" max="7690" width="21.7109375" style="1" customWidth="1"/>
    <col min="7691" max="7691" width="18.28515625" style="1" customWidth="1"/>
    <col min="7692" max="7938" width="8.85546875" style="1"/>
    <col min="7939" max="7939" width="11.7109375" style="1" customWidth="1"/>
    <col min="7940" max="7940" width="84.5703125" style="1" customWidth="1"/>
    <col min="7941" max="7941" width="22.140625" style="1" customWidth="1"/>
    <col min="7942" max="7942" width="16.28515625" style="1" customWidth="1"/>
    <col min="7943" max="7943" width="15.5703125" style="1" customWidth="1"/>
    <col min="7944" max="7944" width="15.7109375" style="1" customWidth="1"/>
    <col min="7945" max="7945" width="16.28515625" style="1" customWidth="1"/>
    <col min="7946" max="7946" width="21.7109375" style="1" customWidth="1"/>
    <col min="7947" max="7947" width="18.28515625" style="1" customWidth="1"/>
    <col min="7948" max="8194" width="8.85546875" style="1"/>
    <col min="8195" max="8195" width="11.7109375" style="1" customWidth="1"/>
    <col min="8196" max="8196" width="84.5703125" style="1" customWidth="1"/>
    <col min="8197" max="8197" width="22.140625" style="1" customWidth="1"/>
    <col min="8198" max="8198" width="16.28515625" style="1" customWidth="1"/>
    <col min="8199" max="8199" width="15.5703125" style="1" customWidth="1"/>
    <col min="8200" max="8200" width="15.7109375" style="1" customWidth="1"/>
    <col min="8201" max="8201" width="16.28515625" style="1" customWidth="1"/>
    <col min="8202" max="8202" width="21.7109375" style="1" customWidth="1"/>
    <col min="8203" max="8203" width="18.28515625" style="1" customWidth="1"/>
    <col min="8204" max="8450" width="8.85546875" style="1"/>
    <col min="8451" max="8451" width="11.7109375" style="1" customWidth="1"/>
    <col min="8452" max="8452" width="84.5703125" style="1" customWidth="1"/>
    <col min="8453" max="8453" width="22.140625" style="1" customWidth="1"/>
    <col min="8454" max="8454" width="16.28515625" style="1" customWidth="1"/>
    <col min="8455" max="8455" width="15.5703125" style="1" customWidth="1"/>
    <col min="8456" max="8456" width="15.7109375" style="1" customWidth="1"/>
    <col min="8457" max="8457" width="16.28515625" style="1" customWidth="1"/>
    <col min="8458" max="8458" width="21.7109375" style="1" customWidth="1"/>
    <col min="8459" max="8459" width="18.28515625" style="1" customWidth="1"/>
    <col min="8460" max="8706" width="8.85546875" style="1"/>
    <col min="8707" max="8707" width="11.7109375" style="1" customWidth="1"/>
    <col min="8708" max="8708" width="84.5703125" style="1" customWidth="1"/>
    <col min="8709" max="8709" width="22.140625" style="1" customWidth="1"/>
    <col min="8710" max="8710" width="16.28515625" style="1" customWidth="1"/>
    <col min="8711" max="8711" width="15.5703125" style="1" customWidth="1"/>
    <col min="8712" max="8712" width="15.7109375" style="1" customWidth="1"/>
    <col min="8713" max="8713" width="16.28515625" style="1" customWidth="1"/>
    <col min="8714" max="8714" width="21.7109375" style="1" customWidth="1"/>
    <col min="8715" max="8715" width="18.28515625" style="1" customWidth="1"/>
    <col min="8716" max="8962" width="8.85546875" style="1"/>
    <col min="8963" max="8963" width="11.7109375" style="1" customWidth="1"/>
    <col min="8964" max="8964" width="84.5703125" style="1" customWidth="1"/>
    <col min="8965" max="8965" width="22.140625" style="1" customWidth="1"/>
    <col min="8966" max="8966" width="16.28515625" style="1" customWidth="1"/>
    <col min="8967" max="8967" width="15.5703125" style="1" customWidth="1"/>
    <col min="8968" max="8968" width="15.7109375" style="1" customWidth="1"/>
    <col min="8969" max="8969" width="16.28515625" style="1" customWidth="1"/>
    <col min="8970" max="8970" width="21.7109375" style="1" customWidth="1"/>
    <col min="8971" max="8971" width="18.28515625" style="1" customWidth="1"/>
    <col min="8972" max="9218" width="8.85546875" style="1"/>
    <col min="9219" max="9219" width="11.7109375" style="1" customWidth="1"/>
    <col min="9220" max="9220" width="84.5703125" style="1" customWidth="1"/>
    <col min="9221" max="9221" width="22.140625" style="1" customWidth="1"/>
    <col min="9222" max="9222" width="16.28515625" style="1" customWidth="1"/>
    <col min="9223" max="9223" width="15.5703125" style="1" customWidth="1"/>
    <col min="9224" max="9224" width="15.7109375" style="1" customWidth="1"/>
    <col min="9225" max="9225" width="16.28515625" style="1" customWidth="1"/>
    <col min="9226" max="9226" width="21.7109375" style="1" customWidth="1"/>
    <col min="9227" max="9227" width="18.28515625" style="1" customWidth="1"/>
    <col min="9228" max="9474" width="8.85546875" style="1"/>
    <col min="9475" max="9475" width="11.7109375" style="1" customWidth="1"/>
    <col min="9476" max="9476" width="84.5703125" style="1" customWidth="1"/>
    <col min="9477" max="9477" width="22.140625" style="1" customWidth="1"/>
    <col min="9478" max="9478" width="16.28515625" style="1" customWidth="1"/>
    <col min="9479" max="9479" width="15.5703125" style="1" customWidth="1"/>
    <col min="9480" max="9480" width="15.7109375" style="1" customWidth="1"/>
    <col min="9481" max="9481" width="16.28515625" style="1" customWidth="1"/>
    <col min="9482" max="9482" width="21.7109375" style="1" customWidth="1"/>
    <col min="9483" max="9483" width="18.28515625" style="1" customWidth="1"/>
    <col min="9484" max="9730" width="8.85546875" style="1"/>
    <col min="9731" max="9731" width="11.7109375" style="1" customWidth="1"/>
    <col min="9732" max="9732" width="84.5703125" style="1" customWidth="1"/>
    <col min="9733" max="9733" width="22.140625" style="1" customWidth="1"/>
    <col min="9734" max="9734" width="16.28515625" style="1" customWidth="1"/>
    <col min="9735" max="9735" width="15.5703125" style="1" customWidth="1"/>
    <col min="9736" max="9736" width="15.7109375" style="1" customWidth="1"/>
    <col min="9737" max="9737" width="16.28515625" style="1" customWidth="1"/>
    <col min="9738" max="9738" width="21.7109375" style="1" customWidth="1"/>
    <col min="9739" max="9739" width="18.28515625" style="1" customWidth="1"/>
    <col min="9740" max="9986" width="8.85546875" style="1"/>
    <col min="9987" max="9987" width="11.7109375" style="1" customWidth="1"/>
    <col min="9988" max="9988" width="84.5703125" style="1" customWidth="1"/>
    <col min="9989" max="9989" width="22.140625" style="1" customWidth="1"/>
    <col min="9990" max="9990" width="16.28515625" style="1" customWidth="1"/>
    <col min="9991" max="9991" width="15.5703125" style="1" customWidth="1"/>
    <col min="9992" max="9992" width="15.7109375" style="1" customWidth="1"/>
    <col min="9993" max="9993" width="16.28515625" style="1" customWidth="1"/>
    <col min="9994" max="9994" width="21.7109375" style="1" customWidth="1"/>
    <col min="9995" max="9995" width="18.28515625" style="1" customWidth="1"/>
    <col min="9996" max="10242" width="8.85546875" style="1"/>
    <col min="10243" max="10243" width="11.7109375" style="1" customWidth="1"/>
    <col min="10244" max="10244" width="84.5703125" style="1" customWidth="1"/>
    <col min="10245" max="10245" width="22.140625" style="1" customWidth="1"/>
    <col min="10246" max="10246" width="16.28515625" style="1" customWidth="1"/>
    <col min="10247" max="10247" width="15.5703125" style="1" customWidth="1"/>
    <col min="10248" max="10248" width="15.7109375" style="1" customWidth="1"/>
    <col min="10249" max="10249" width="16.28515625" style="1" customWidth="1"/>
    <col min="10250" max="10250" width="21.7109375" style="1" customWidth="1"/>
    <col min="10251" max="10251" width="18.28515625" style="1" customWidth="1"/>
    <col min="10252" max="10498" width="8.85546875" style="1"/>
    <col min="10499" max="10499" width="11.7109375" style="1" customWidth="1"/>
    <col min="10500" max="10500" width="84.5703125" style="1" customWidth="1"/>
    <col min="10501" max="10501" width="22.140625" style="1" customWidth="1"/>
    <col min="10502" max="10502" width="16.28515625" style="1" customWidth="1"/>
    <col min="10503" max="10503" width="15.5703125" style="1" customWidth="1"/>
    <col min="10504" max="10504" width="15.7109375" style="1" customWidth="1"/>
    <col min="10505" max="10505" width="16.28515625" style="1" customWidth="1"/>
    <col min="10506" max="10506" width="21.7109375" style="1" customWidth="1"/>
    <col min="10507" max="10507" width="18.28515625" style="1" customWidth="1"/>
    <col min="10508" max="10754" width="8.85546875" style="1"/>
    <col min="10755" max="10755" width="11.7109375" style="1" customWidth="1"/>
    <col min="10756" max="10756" width="84.5703125" style="1" customWidth="1"/>
    <col min="10757" max="10757" width="22.140625" style="1" customWidth="1"/>
    <col min="10758" max="10758" width="16.28515625" style="1" customWidth="1"/>
    <col min="10759" max="10759" width="15.5703125" style="1" customWidth="1"/>
    <col min="10760" max="10760" width="15.7109375" style="1" customWidth="1"/>
    <col min="10761" max="10761" width="16.28515625" style="1" customWidth="1"/>
    <col min="10762" max="10762" width="21.7109375" style="1" customWidth="1"/>
    <col min="10763" max="10763" width="18.28515625" style="1" customWidth="1"/>
    <col min="10764" max="11010" width="8.85546875" style="1"/>
    <col min="11011" max="11011" width="11.7109375" style="1" customWidth="1"/>
    <col min="11012" max="11012" width="84.5703125" style="1" customWidth="1"/>
    <col min="11013" max="11013" width="22.140625" style="1" customWidth="1"/>
    <col min="11014" max="11014" width="16.28515625" style="1" customWidth="1"/>
    <col min="11015" max="11015" width="15.5703125" style="1" customWidth="1"/>
    <col min="11016" max="11016" width="15.7109375" style="1" customWidth="1"/>
    <col min="11017" max="11017" width="16.28515625" style="1" customWidth="1"/>
    <col min="11018" max="11018" width="21.7109375" style="1" customWidth="1"/>
    <col min="11019" max="11019" width="18.28515625" style="1" customWidth="1"/>
    <col min="11020" max="11266" width="8.85546875" style="1"/>
    <col min="11267" max="11267" width="11.7109375" style="1" customWidth="1"/>
    <col min="11268" max="11268" width="84.5703125" style="1" customWidth="1"/>
    <col min="11269" max="11269" width="22.140625" style="1" customWidth="1"/>
    <col min="11270" max="11270" width="16.28515625" style="1" customWidth="1"/>
    <col min="11271" max="11271" width="15.5703125" style="1" customWidth="1"/>
    <col min="11272" max="11272" width="15.7109375" style="1" customWidth="1"/>
    <col min="11273" max="11273" width="16.28515625" style="1" customWidth="1"/>
    <col min="11274" max="11274" width="21.7109375" style="1" customWidth="1"/>
    <col min="11275" max="11275" width="18.28515625" style="1" customWidth="1"/>
    <col min="11276" max="11522" width="8.85546875" style="1"/>
    <col min="11523" max="11523" width="11.7109375" style="1" customWidth="1"/>
    <col min="11524" max="11524" width="84.5703125" style="1" customWidth="1"/>
    <col min="11525" max="11525" width="22.140625" style="1" customWidth="1"/>
    <col min="11526" max="11526" width="16.28515625" style="1" customWidth="1"/>
    <col min="11527" max="11527" width="15.5703125" style="1" customWidth="1"/>
    <col min="11528" max="11528" width="15.7109375" style="1" customWidth="1"/>
    <col min="11529" max="11529" width="16.28515625" style="1" customWidth="1"/>
    <col min="11530" max="11530" width="21.7109375" style="1" customWidth="1"/>
    <col min="11531" max="11531" width="18.28515625" style="1" customWidth="1"/>
    <col min="11532" max="11778" width="8.85546875" style="1"/>
    <col min="11779" max="11779" width="11.7109375" style="1" customWidth="1"/>
    <col min="11780" max="11780" width="84.5703125" style="1" customWidth="1"/>
    <col min="11781" max="11781" width="22.140625" style="1" customWidth="1"/>
    <col min="11782" max="11782" width="16.28515625" style="1" customWidth="1"/>
    <col min="11783" max="11783" width="15.5703125" style="1" customWidth="1"/>
    <col min="11784" max="11784" width="15.7109375" style="1" customWidth="1"/>
    <col min="11785" max="11785" width="16.28515625" style="1" customWidth="1"/>
    <col min="11786" max="11786" width="21.7109375" style="1" customWidth="1"/>
    <col min="11787" max="11787" width="18.28515625" style="1" customWidth="1"/>
    <col min="11788" max="12034" width="8.85546875" style="1"/>
    <col min="12035" max="12035" width="11.7109375" style="1" customWidth="1"/>
    <col min="12036" max="12036" width="84.5703125" style="1" customWidth="1"/>
    <col min="12037" max="12037" width="22.140625" style="1" customWidth="1"/>
    <col min="12038" max="12038" width="16.28515625" style="1" customWidth="1"/>
    <col min="12039" max="12039" width="15.5703125" style="1" customWidth="1"/>
    <col min="12040" max="12040" width="15.7109375" style="1" customWidth="1"/>
    <col min="12041" max="12041" width="16.28515625" style="1" customWidth="1"/>
    <col min="12042" max="12042" width="21.7109375" style="1" customWidth="1"/>
    <col min="12043" max="12043" width="18.28515625" style="1" customWidth="1"/>
    <col min="12044" max="12290" width="8.85546875" style="1"/>
    <col min="12291" max="12291" width="11.7109375" style="1" customWidth="1"/>
    <col min="12292" max="12292" width="84.5703125" style="1" customWidth="1"/>
    <col min="12293" max="12293" width="22.140625" style="1" customWidth="1"/>
    <col min="12294" max="12294" width="16.28515625" style="1" customWidth="1"/>
    <col min="12295" max="12295" width="15.5703125" style="1" customWidth="1"/>
    <col min="12296" max="12296" width="15.7109375" style="1" customWidth="1"/>
    <col min="12297" max="12297" width="16.28515625" style="1" customWidth="1"/>
    <col min="12298" max="12298" width="21.7109375" style="1" customWidth="1"/>
    <col min="12299" max="12299" width="18.28515625" style="1" customWidth="1"/>
    <col min="12300" max="12546" width="8.85546875" style="1"/>
    <col min="12547" max="12547" width="11.7109375" style="1" customWidth="1"/>
    <col min="12548" max="12548" width="84.5703125" style="1" customWidth="1"/>
    <col min="12549" max="12549" width="22.140625" style="1" customWidth="1"/>
    <col min="12550" max="12550" width="16.28515625" style="1" customWidth="1"/>
    <col min="12551" max="12551" width="15.5703125" style="1" customWidth="1"/>
    <col min="12552" max="12552" width="15.7109375" style="1" customWidth="1"/>
    <col min="12553" max="12553" width="16.28515625" style="1" customWidth="1"/>
    <col min="12554" max="12554" width="21.7109375" style="1" customWidth="1"/>
    <col min="12555" max="12555" width="18.28515625" style="1" customWidth="1"/>
    <col min="12556" max="12802" width="8.85546875" style="1"/>
    <col min="12803" max="12803" width="11.7109375" style="1" customWidth="1"/>
    <col min="12804" max="12804" width="84.5703125" style="1" customWidth="1"/>
    <col min="12805" max="12805" width="22.140625" style="1" customWidth="1"/>
    <col min="12806" max="12806" width="16.28515625" style="1" customWidth="1"/>
    <col min="12807" max="12807" width="15.5703125" style="1" customWidth="1"/>
    <col min="12808" max="12808" width="15.7109375" style="1" customWidth="1"/>
    <col min="12809" max="12809" width="16.28515625" style="1" customWidth="1"/>
    <col min="12810" max="12810" width="21.7109375" style="1" customWidth="1"/>
    <col min="12811" max="12811" width="18.28515625" style="1" customWidth="1"/>
    <col min="12812" max="13058" width="8.85546875" style="1"/>
    <col min="13059" max="13059" width="11.7109375" style="1" customWidth="1"/>
    <col min="13060" max="13060" width="84.5703125" style="1" customWidth="1"/>
    <col min="13061" max="13061" width="22.140625" style="1" customWidth="1"/>
    <col min="13062" max="13062" width="16.28515625" style="1" customWidth="1"/>
    <col min="13063" max="13063" width="15.5703125" style="1" customWidth="1"/>
    <col min="13064" max="13064" width="15.7109375" style="1" customWidth="1"/>
    <col min="13065" max="13065" width="16.28515625" style="1" customWidth="1"/>
    <col min="13066" max="13066" width="21.7109375" style="1" customWidth="1"/>
    <col min="13067" max="13067" width="18.28515625" style="1" customWidth="1"/>
    <col min="13068" max="13314" width="8.85546875" style="1"/>
    <col min="13315" max="13315" width="11.7109375" style="1" customWidth="1"/>
    <col min="13316" max="13316" width="84.5703125" style="1" customWidth="1"/>
    <col min="13317" max="13317" width="22.140625" style="1" customWidth="1"/>
    <col min="13318" max="13318" width="16.28515625" style="1" customWidth="1"/>
    <col min="13319" max="13319" width="15.5703125" style="1" customWidth="1"/>
    <col min="13320" max="13320" width="15.7109375" style="1" customWidth="1"/>
    <col min="13321" max="13321" width="16.28515625" style="1" customWidth="1"/>
    <col min="13322" max="13322" width="21.7109375" style="1" customWidth="1"/>
    <col min="13323" max="13323" width="18.28515625" style="1" customWidth="1"/>
    <col min="13324" max="13570" width="8.85546875" style="1"/>
    <col min="13571" max="13571" width="11.7109375" style="1" customWidth="1"/>
    <col min="13572" max="13572" width="84.5703125" style="1" customWidth="1"/>
    <col min="13573" max="13573" width="22.140625" style="1" customWidth="1"/>
    <col min="13574" max="13574" width="16.28515625" style="1" customWidth="1"/>
    <col min="13575" max="13575" width="15.5703125" style="1" customWidth="1"/>
    <col min="13576" max="13576" width="15.7109375" style="1" customWidth="1"/>
    <col min="13577" max="13577" width="16.28515625" style="1" customWidth="1"/>
    <col min="13578" max="13578" width="21.7109375" style="1" customWidth="1"/>
    <col min="13579" max="13579" width="18.28515625" style="1" customWidth="1"/>
    <col min="13580" max="13826" width="8.85546875" style="1"/>
    <col min="13827" max="13827" width="11.7109375" style="1" customWidth="1"/>
    <col min="13828" max="13828" width="84.5703125" style="1" customWidth="1"/>
    <col min="13829" max="13829" width="22.140625" style="1" customWidth="1"/>
    <col min="13830" max="13830" width="16.28515625" style="1" customWidth="1"/>
    <col min="13831" max="13831" width="15.5703125" style="1" customWidth="1"/>
    <col min="13832" max="13832" width="15.7109375" style="1" customWidth="1"/>
    <col min="13833" max="13833" width="16.28515625" style="1" customWidth="1"/>
    <col min="13834" max="13834" width="21.7109375" style="1" customWidth="1"/>
    <col min="13835" max="13835" width="18.28515625" style="1" customWidth="1"/>
    <col min="13836" max="14082" width="8.85546875" style="1"/>
    <col min="14083" max="14083" width="11.7109375" style="1" customWidth="1"/>
    <col min="14084" max="14084" width="84.5703125" style="1" customWidth="1"/>
    <col min="14085" max="14085" width="22.140625" style="1" customWidth="1"/>
    <col min="14086" max="14086" width="16.28515625" style="1" customWidth="1"/>
    <col min="14087" max="14087" width="15.5703125" style="1" customWidth="1"/>
    <col min="14088" max="14088" width="15.7109375" style="1" customWidth="1"/>
    <col min="14089" max="14089" width="16.28515625" style="1" customWidth="1"/>
    <col min="14090" max="14090" width="21.7109375" style="1" customWidth="1"/>
    <col min="14091" max="14091" width="18.28515625" style="1" customWidth="1"/>
    <col min="14092" max="14338" width="8.85546875" style="1"/>
    <col min="14339" max="14339" width="11.7109375" style="1" customWidth="1"/>
    <col min="14340" max="14340" width="84.5703125" style="1" customWidth="1"/>
    <col min="14341" max="14341" width="22.140625" style="1" customWidth="1"/>
    <col min="14342" max="14342" width="16.28515625" style="1" customWidth="1"/>
    <col min="14343" max="14343" width="15.5703125" style="1" customWidth="1"/>
    <col min="14344" max="14344" width="15.7109375" style="1" customWidth="1"/>
    <col min="14345" max="14345" width="16.28515625" style="1" customWidth="1"/>
    <col min="14346" max="14346" width="21.7109375" style="1" customWidth="1"/>
    <col min="14347" max="14347" width="18.28515625" style="1" customWidth="1"/>
    <col min="14348" max="14594" width="8.85546875" style="1"/>
    <col min="14595" max="14595" width="11.7109375" style="1" customWidth="1"/>
    <col min="14596" max="14596" width="84.5703125" style="1" customWidth="1"/>
    <col min="14597" max="14597" width="22.140625" style="1" customWidth="1"/>
    <col min="14598" max="14598" width="16.28515625" style="1" customWidth="1"/>
    <col min="14599" max="14599" width="15.5703125" style="1" customWidth="1"/>
    <col min="14600" max="14600" width="15.7109375" style="1" customWidth="1"/>
    <col min="14601" max="14601" width="16.28515625" style="1" customWidth="1"/>
    <col min="14602" max="14602" width="21.7109375" style="1" customWidth="1"/>
    <col min="14603" max="14603" width="18.28515625" style="1" customWidth="1"/>
    <col min="14604" max="14850" width="8.85546875" style="1"/>
    <col min="14851" max="14851" width="11.7109375" style="1" customWidth="1"/>
    <col min="14852" max="14852" width="84.5703125" style="1" customWidth="1"/>
    <col min="14853" max="14853" width="22.140625" style="1" customWidth="1"/>
    <col min="14854" max="14854" width="16.28515625" style="1" customWidth="1"/>
    <col min="14855" max="14855" width="15.5703125" style="1" customWidth="1"/>
    <col min="14856" max="14856" width="15.7109375" style="1" customWidth="1"/>
    <col min="14857" max="14857" width="16.28515625" style="1" customWidth="1"/>
    <col min="14858" max="14858" width="21.7109375" style="1" customWidth="1"/>
    <col min="14859" max="14859" width="18.28515625" style="1" customWidth="1"/>
    <col min="14860" max="15106" width="8.85546875" style="1"/>
    <col min="15107" max="15107" width="11.7109375" style="1" customWidth="1"/>
    <col min="15108" max="15108" width="84.5703125" style="1" customWidth="1"/>
    <col min="15109" max="15109" width="22.140625" style="1" customWidth="1"/>
    <col min="15110" max="15110" width="16.28515625" style="1" customWidth="1"/>
    <col min="15111" max="15111" width="15.5703125" style="1" customWidth="1"/>
    <col min="15112" max="15112" width="15.7109375" style="1" customWidth="1"/>
    <col min="15113" max="15113" width="16.28515625" style="1" customWidth="1"/>
    <col min="15114" max="15114" width="21.7109375" style="1" customWidth="1"/>
    <col min="15115" max="15115" width="18.28515625" style="1" customWidth="1"/>
    <col min="15116" max="15362" width="8.85546875" style="1"/>
    <col min="15363" max="15363" width="11.7109375" style="1" customWidth="1"/>
    <col min="15364" max="15364" width="84.5703125" style="1" customWidth="1"/>
    <col min="15365" max="15365" width="22.140625" style="1" customWidth="1"/>
    <col min="15366" max="15366" width="16.28515625" style="1" customWidth="1"/>
    <col min="15367" max="15367" width="15.5703125" style="1" customWidth="1"/>
    <col min="15368" max="15368" width="15.7109375" style="1" customWidth="1"/>
    <col min="15369" max="15369" width="16.28515625" style="1" customWidth="1"/>
    <col min="15370" max="15370" width="21.7109375" style="1" customWidth="1"/>
    <col min="15371" max="15371" width="18.28515625" style="1" customWidth="1"/>
    <col min="15372" max="15618" width="8.85546875" style="1"/>
    <col min="15619" max="15619" width="11.7109375" style="1" customWidth="1"/>
    <col min="15620" max="15620" width="84.5703125" style="1" customWidth="1"/>
    <col min="15621" max="15621" width="22.140625" style="1" customWidth="1"/>
    <col min="15622" max="15622" width="16.28515625" style="1" customWidth="1"/>
    <col min="15623" max="15623" width="15.5703125" style="1" customWidth="1"/>
    <col min="15624" max="15624" width="15.7109375" style="1" customWidth="1"/>
    <col min="15625" max="15625" width="16.28515625" style="1" customWidth="1"/>
    <col min="15626" max="15626" width="21.7109375" style="1" customWidth="1"/>
    <col min="15627" max="15627" width="18.28515625" style="1" customWidth="1"/>
    <col min="15628" max="15874" width="8.85546875" style="1"/>
    <col min="15875" max="15875" width="11.7109375" style="1" customWidth="1"/>
    <col min="15876" max="15876" width="84.5703125" style="1" customWidth="1"/>
    <col min="15877" max="15877" width="22.140625" style="1" customWidth="1"/>
    <col min="15878" max="15878" width="16.28515625" style="1" customWidth="1"/>
    <col min="15879" max="15879" width="15.5703125" style="1" customWidth="1"/>
    <col min="15880" max="15880" width="15.7109375" style="1" customWidth="1"/>
    <col min="15881" max="15881" width="16.28515625" style="1" customWidth="1"/>
    <col min="15882" max="15882" width="21.7109375" style="1" customWidth="1"/>
    <col min="15883" max="15883" width="18.28515625" style="1" customWidth="1"/>
    <col min="15884" max="16130" width="8.85546875" style="1"/>
    <col min="16131" max="16131" width="11.7109375" style="1" customWidth="1"/>
    <col min="16132" max="16132" width="84.5703125" style="1" customWidth="1"/>
    <col min="16133" max="16133" width="22.140625" style="1" customWidth="1"/>
    <col min="16134" max="16134" width="16.28515625" style="1" customWidth="1"/>
    <col min="16135" max="16135" width="15.5703125" style="1" customWidth="1"/>
    <col min="16136" max="16136" width="15.7109375" style="1" customWidth="1"/>
    <col min="16137" max="16137" width="16.28515625" style="1" customWidth="1"/>
    <col min="16138" max="16138" width="21.7109375" style="1" customWidth="1"/>
    <col min="16139" max="16139" width="18.28515625" style="1" customWidth="1"/>
    <col min="16140" max="16384" width="8.85546875" style="1"/>
  </cols>
  <sheetData>
    <row r="1" spans="1:11" ht="67.150000000000006" customHeight="1" x14ac:dyDescent="0.2">
      <c r="A1" s="203" t="s">
        <v>1</v>
      </c>
      <c r="B1" s="203"/>
      <c r="C1" s="203"/>
      <c r="D1" s="203"/>
      <c r="E1" s="203"/>
      <c r="F1" s="203"/>
      <c r="G1" s="203"/>
      <c r="H1" s="203"/>
      <c r="I1" s="204" t="s">
        <v>340</v>
      </c>
      <c r="J1" s="205"/>
      <c r="K1" s="205"/>
    </row>
    <row r="2" spans="1:11" ht="62.45" customHeight="1" x14ac:dyDescent="0.2">
      <c r="A2" s="206" t="s">
        <v>349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1:11" ht="17.25" customHeight="1" x14ac:dyDescent="0.2">
      <c r="A3" s="160"/>
      <c r="B3" s="207" t="s">
        <v>2</v>
      </c>
      <c r="C3" s="207"/>
      <c r="D3" s="207"/>
      <c r="E3" s="207"/>
      <c r="F3" s="207"/>
      <c r="G3" s="207"/>
      <c r="H3" s="207"/>
      <c r="I3" s="207"/>
      <c r="J3" s="207"/>
      <c r="K3" s="207"/>
    </row>
    <row r="4" spans="1:11" x14ac:dyDescent="0.2">
      <c r="B4" s="2"/>
      <c r="C4" s="2"/>
      <c r="D4" s="2"/>
      <c r="G4" s="3"/>
      <c r="H4" s="3"/>
      <c r="I4" s="3"/>
      <c r="J4" s="3"/>
      <c r="K4" s="4" t="s">
        <v>3</v>
      </c>
    </row>
    <row r="5" spans="1:11" ht="17.25" customHeight="1" x14ac:dyDescent="0.2">
      <c r="A5" s="208" t="s">
        <v>4</v>
      </c>
      <c r="B5" s="208" t="s">
        <v>5</v>
      </c>
      <c r="C5" s="211" t="s">
        <v>356</v>
      </c>
      <c r="D5" s="209" t="s">
        <v>6</v>
      </c>
      <c r="E5" s="209"/>
      <c r="F5" s="209"/>
      <c r="G5" s="209"/>
      <c r="H5" s="209"/>
      <c r="I5" s="209"/>
      <c r="J5" s="209"/>
      <c r="K5" s="210" t="s">
        <v>7</v>
      </c>
    </row>
    <row r="6" spans="1:11" ht="41.25" customHeight="1" x14ac:dyDescent="0.2">
      <c r="A6" s="208"/>
      <c r="B6" s="208"/>
      <c r="C6" s="212"/>
      <c r="D6" s="208" t="s">
        <v>357</v>
      </c>
      <c r="E6" s="210" t="s">
        <v>8</v>
      </c>
      <c r="F6" s="214" t="s">
        <v>260</v>
      </c>
      <c r="G6" s="208" t="s">
        <v>9</v>
      </c>
      <c r="H6" s="208"/>
      <c r="I6" s="208"/>
      <c r="J6" s="210" t="s">
        <v>10</v>
      </c>
      <c r="K6" s="210"/>
    </row>
    <row r="7" spans="1:11" ht="62.25" customHeight="1" x14ac:dyDescent="0.2">
      <c r="A7" s="208"/>
      <c r="B7" s="208"/>
      <c r="C7" s="213"/>
      <c r="D7" s="208"/>
      <c r="E7" s="210"/>
      <c r="F7" s="215"/>
      <c r="G7" s="161" t="s">
        <v>11</v>
      </c>
      <c r="H7" s="161" t="s">
        <v>12</v>
      </c>
      <c r="I7" s="161" t="s">
        <v>13</v>
      </c>
      <c r="J7" s="210"/>
      <c r="K7" s="210"/>
    </row>
    <row r="8" spans="1:11" s="6" customFormat="1" ht="12.75" x14ac:dyDescent="0.2">
      <c r="A8" s="163">
        <v>1</v>
      </c>
      <c r="B8" s="163">
        <v>2</v>
      </c>
      <c r="C8" s="163">
        <v>3</v>
      </c>
      <c r="D8" s="163">
        <v>4</v>
      </c>
      <c r="E8" s="5">
        <v>5</v>
      </c>
      <c r="F8" s="163">
        <v>6</v>
      </c>
      <c r="G8" s="163">
        <v>7</v>
      </c>
      <c r="H8" s="5">
        <v>8</v>
      </c>
      <c r="I8" s="163">
        <v>9</v>
      </c>
      <c r="J8" s="163">
        <v>10</v>
      </c>
      <c r="K8" s="5">
        <v>11</v>
      </c>
    </row>
    <row r="9" spans="1:11" s="7" customFormat="1" ht="15.6" customHeight="1" x14ac:dyDescent="0.2">
      <c r="A9" s="217" t="s">
        <v>14</v>
      </c>
      <c r="B9" s="217"/>
      <c r="C9" s="13">
        <f>C11+C42+C50</f>
        <v>104531.2</v>
      </c>
      <c r="D9" s="13">
        <f t="shared" ref="D9:H9" si="0">D11+D42+D47</f>
        <v>74139.8</v>
      </c>
      <c r="E9" s="13">
        <f>E11+E42+E47+E50</f>
        <v>73345</v>
      </c>
      <c r="F9" s="13">
        <f>F11+F42+F47+F50</f>
        <v>73345</v>
      </c>
      <c r="G9" s="13">
        <f>G11+G42+G47+G50</f>
        <v>3007.3</v>
      </c>
      <c r="H9" s="13">
        <f t="shared" si="0"/>
        <v>0</v>
      </c>
      <c r="I9" s="13">
        <f>I11+I42+I47+I50</f>
        <v>3007.3</v>
      </c>
      <c r="J9" s="13">
        <f>J11+J42+J47+J50</f>
        <v>76352.3</v>
      </c>
      <c r="K9" s="14"/>
    </row>
    <row r="10" spans="1:11" x14ac:dyDescent="0.2">
      <c r="A10" s="218" t="s">
        <v>0</v>
      </c>
      <c r="B10" s="218"/>
      <c r="C10" s="15"/>
      <c r="D10" s="15"/>
      <c r="E10" s="13"/>
      <c r="F10" s="13"/>
      <c r="G10" s="16"/>
      <c r="H10" s="16"/>
      <c r="I10" s="16"/>
      <c r="J10" s="16"/>
      <c r="K10" s="17"/>
    </row>
    <row r="11" spans="1:11" x14ac:dyDescent="0.2">
      <c r="A11" s="162" t="s">
        <v>15</v>
      </c>
      <c r="B11" s="18" t="s">
        <v>16</v>
      </c>
      <c r="C11" s="179">
        <f t="shared" ref="C11:J11" si="1">C13+C14+C16+C17+C18+C19+C21+C22+C24</f>
        <v>100329.5</v>
      </c>
      <c r="D11" s="16">
        <f t="shared" si="1"/>
        <v>73051.7</v>
      </c>
      <c r="E11" s="16">
        <f t="shared" si="1"/>
        <v>72256.899999999994</v>
      </c>
      <c r="F11" s="16">
        <f t="shared" si="1"/>
        <v>72256.899999999994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72256.899999999994</v>
      </c>
      <c r="K11" s="17"/>
    </row>
    <row r="12" spans="1:11" x14ac:dyDescent="0.2">
      <c r="A12" s="162"/>
      <c r="B12" s="163" t="s">
        <v>17</v>
      </c>
      <c r="C12" s="180"/>
      <c r="D12" s="16"/>
      <c r="E12" s="16"/>
      <c r="F12" s="16"/>
      <c r="G12" s="16"/>
      <c r="H12" s="16"/>
      <c r="I12" s="16">
        <f t="shared" ref="I12:I96" si="2">G12+H12</f>
        <v>0</v>
      </c>
      <c r="J12" s="16">
        <f t="shared" ref="J12:J96" si="3">E12+I12</f>
        <v>0</v>
      </c>
      <c r="K12" s="17"/>
    </row>
    <row r="13" spans="1:11" x14ac:dyDescent="0.2">
      <c r="A13" s="162"/>
      <c r="B13" s="18" t="s">
        <v>18</v>
      </c>
      <c r="C13" s="192">
        <v>27688.6</v>
      </c>
      <c r="D13" s="16">
        <v>15992.4</v>
      </c>
      <c r="E13" s="16">
        <v>15992.4</v>
      </c>
      <c r="F13" s="16">
        <v>15992.4</v>
      </c>
      <c r="G13" s="16"/>
      <c r="H13" s="16"/>
      <c r="I13" s="16">
        <f t="shared" si="2"/>
        <v>0</v>
      </c>
      <c r="J13" s="16">
        <f t="shared" si="3"/>
        <v>15992.4</v>
      </c>
      <c r="K13" s="17"/>
    </row>
    <row r="14" spans="1:11" x14ac:dyDescent="0.2">
      <c r="A14" s="162"/>
      <c r="B14" s="18" t="s">
        <v>268</v>
      </c>
      <c r="C14" s="192">
        <v>0</v>
      </c>
      <c r="D14" s="16">
        <v>0</v>
      </c>
      <c r="E14" s="16">
        <v>0</v>
      </c>
      <c r="F14" s="16">
        <v>0</v>
      </c>
      <c r="G14" s="16"/>
      <c r="H14" s="16"/>
      <c r="I14" s="16">
        <f t="shared" si="2"/>
        <v>0</v>
      </c>
      <c r="J14" s="16">
        <f t="shared" si="3"/>
        <v>0</v>
      </c>
      <c r="K14" s="17"/>
    </row>
    <row r="15" spans="1:11" ht="31.5" x14ac:dyDescent="0.2">
      <c r="A15" s="162"/>
      <c r="B15" s="18" t="s">
        <v>259</v>
      </c>
      <c r="C15" s="192">
        <v>0</v>
      </c>
      <c r="D15" s="16">
        <v>0</v>
      </c>
      <c r="E15" s="16">
        <v>0</v>
      </c>
      <c r="F15" s="16">
        <v>0</v>
      </c>
      <c r="G15" s="16"/>
      <c r="H15" s="16"/>
      <c r="I15" s="16"/>
      <c r="J15" s="16"/>
      <c r="K15" s="17"/>
    </row>
    <row r="16" spans="1:11" x14ac:dyDescent="0.2">
      <c r="A16" s="162"/>
      <c r="B16" s="18" t="s">
        <v>139</v>
      </c>
      <c r="C16" s="192">
        <v>0</v>
      </c>
      <c r="D16" s="16">
        <v>0</v>
      </c>
      <c r="E16" s="16">
        <v>0</v>
      </c>
      <c r="F16" s="16">
        <v>0</v>
      </c>
      <c r="G16" s="16"/>
      <c r="H16" s="16"/>
      <c r="I16" s="16">
        <f t="shared" si="2"/>
        <v>0</v>
      </c>
      <c r="J16" s="16">
        <f t="shared" si="3"/>
        <v>0</v>
      </c>
      <c r="K16" s="17"/>
    </row>
    <row r="17" spans="1:11" x14ac:dyDescent="0.2">
      <c r="A17" s="162"/>
      <c r="B17" s="18" t="s">
        <v>19</v>
      </c>
      <c r="C17" s="192">
        <v>3339.6</v>
      </c>
      <c r="D17" s="16">
        <v>34.5</v>
      </c>
      <c r="E17" s="16">
        <v>34.5</v>
      </c>
      <c r="F17" s="16">
        <v>34.5</v>
      </c>
      <c r="G17" s="16"/>
      <c r="H17" s="16"/>
      <c r="I17" s="16">
        <f t="shared" si="2"/>
        <v>0</v>
      </c>
      <c r="J17" s="16">
        <f t="shared" si="3"/>
        <v>34.5</v>
      </c>
      <c r="K17" s="17"/>
    </row>
    <row r="18" spans="1:11" ht="31.5" x14ac:dyDescent="0.2">
      <c r="A18" s="162"/>
      <c r="B18" s="18" t="s">
        <v>20</v>
      </c>
      <c r="C18" s="192">
        <v>0</v>
      </c>
      <c r="D18" s="16">
        <v>0</v>
      </c>
      <c r="E18" s="16">
        <v>0</v>
      </c>
      <c r="F18" s="16">
        <v>0</v>
      </c>
      <c r="G18" s="16"/>
      <c r="H18" s="16"/>
      <c r="I18" s="16">
        <f t="shared" si="2"/>
        <v>0</v>
      </c>
      <c r="J18" s="16">
        <f t="shared" si="3"/>
        <v>0</v>
      </c>
      <c r="K18" s="17"/>
    </row>
    <row r="19" spans="1:11" x14ac:dyDescent="0.2">
      <c r="A19" s="162"/>
      <c r="B19" s="18" t="s">
        <v>21</v>
      </c>
      <c r="C19" s="192">
        <v>6189.9</v>
      </c>
      <c r="D19" s="16">
        <v>6651</v>
      </c>
      <c r="E19" s="16">
        <v>6651</v>
      </c>
      <c r="F19" s="16">
        <v>6651</v>
      </c>
      <c r="G19" s="16"/>
      <c r="H19" s="16"/>
      <c r="I19" s="16">
        <f t="shared" si="2"/>
        <v>0</v>
      </c>
      <c r="J19" s="16">
        <f t="shared" si="3"/>
        <v>6651</v>
      </c>
      <c r="K19" s="17"/>
    </row>
    <row r="20" spans="1:11" x14ac:dyDescent="0.2">
      <c r="A20" s="162"/>
      <c r="B20" s="18" t="s">
        <v>217</v>
      </c>
      <c r="C20" s="192">
        <v>0</v>
      </c>
      <c r="D20" s="16">
        <v>0</v>
      </c>
      <c r="E20" s="16">
        <v>0</v>
      </c>
      <c r="F20" s="16">
        <v>0</v>
      </c>
      <c r="G20" s="16"/>
      <c r="H20" s="16"/>
      <c r="I20" s="16"/>
      <c r="J20" s="16"/>
      <c r="K20" s="17"/>
    </row>
    <row r="21" spans="1:11" x14ac:dyDescent="0.2">
      <c r="A21" s="162"/>
      <c r="B21" s="18" t="s">
        <v>22</v>
      </c>
      <c r="C21" s="192">
        <v>60447.6</v>
      </c>
      <c r="D21" s="16">
        <v>49434</v>
      </c>
      <c r="E21" s="16">
        <v>49434</v>
      </c>
      <c r="F21" s="16">
        <v>49434</v>
      </c>
      <c r="G21" s="16"/>
      <c r="H21" s="16"/>
      <c r="I21" s="16">
        <f t="shared" si="2"/>
        <v>0</v>
      </c>
      <c r="J21" s="16">
        <f t="shared" si="3"/>
        <v>49434</v>
      </c>
      <c r="K21" s="17"/>
    </row>
    <row r="22" spans="1:11" x14ac:dyDescent="0.2">
      <c r="A22" s="162"/>
      <c r="B22" s="18" t="s">
        <v>23</v>
      </c>
      <c r="C22" s="192">
        <v>0</v>
      </c>
      <c r="D22" s="16">
        <v>0</v>
      </c>
      <c r="E22" s="16">
        <v>0</v>
      </c>
      <c r="F22" s="16">
        <v>0</v>
      </c>
      <c r="G22" s="16"/>
      <c r="H22" s="16"/>
      <c r="I22" s="16">
        <f t="shared" si="2"/>
        <v>0</v>
      </c>
      <c r="J22" s="16">
        <f t="shared" si="3"/>
        <v>0</v>
      </c>
      <c r="K22" s="17"/>
    </row>
    <row r="23" spans="1:11" ht="31.5" x14ac:dyDescent="0.2">
      <c r="A23" s="162"/>
      <c r="B23" s="18" t="s">
        <v>314</v>
      </c>
      <c r="C23" s="192">
        <v>0</v>
      </c>
      <c r="D23" s="16">
        <v>0</v>
      </c>
      <c r="E23" s="16">
        <v>0</v>
      </c>
      <c r="F23" s="16">
        <v>0</v>
      </c>
      <c r="G23" s="16"/>
      <c r="H23" s="16"/>
      <c r="I23" s="16"/>
      <c r="J23" s="16"/>
      <c r="K23" s="17"/>
    </row>
    <row r="24" spans="1:11" x14ac:dyDescent="0.2">
      <c r="A24" s="162"/>
      <c r="B24" s="18" t="s">
        <v>318</v>
      </c>
      <c r="C24" s="181">
        <v>2663.8</v>
      </c>
      <c r="D24" s="154">
        <v>939.8</v>
      </c>
      <c r="E24" s="154">
        <v>145</v>
      </c>
      <c r="F24" s="154">
        <v>145</v>
      </c>
      <c r="G24" s="154"/>
      <c r="H24" s="154">
        <f t="shared" ref="H24" si="4">SUM(H28:H41)</f>
        <v>0</v>
      </c>
      <c r="I24" s="16">
        <f t="shared" si="2"/>
        <v>0</v>
      </c>
      <c r="J24" s="16">
        <f t="shared" si="3"/>
        <v>145</v>
      </c>
      <c r="K24" s="195"/>
    </row>
    <row r="25" spans="1:11" x14ac:dyDescent="0.2">
      <c r="A25" s="162"/>
      <c r="B25" s="166" t="s">
        <v>17</v>
      </c>
      <c r="C25" s="181"/>
      <c r="D25" s="154"/>
      <c r="E25" s="154"/>
      <c r="F25" s="154"/>
      <c r="G25" s="154"/>
      <c r="H25" s="154"/>
      <c r="I25" s="154"/>
      <c r="J25" s="154"/>
      <c r="K25" s="17"/>
    </row>
    <row r="26" spans="1:11" ht="31.5" x14ac:dyDescent="0.2">
      <c r="A26" s="162"/>
      <c r="B26" s="18" t="s">
        <v>315</v>
      </c>
      <c r="C26" s="181">
        <v>219.9</v>
      </c>
      <c r="D26" s="154">
        <v>72.099999999999994</v>
      </c>
      <c r="E26" s="154">
        <v>72.099999999999994</v>
      </c>
      <c r="F26" s="154">
        <v>72.099999999999994</v>
      </c>
      <c r="G26" s="154"/>
      <c r="H26" s="154"/>
      <c r="I26" s="154"/>
      <c r="J26" s="16">
        <f t="shared" si="3"/>
        <v>72.099999999999994</v>
      </c>
      <c r="K26" s="17"/>
    </row>
    <row r="27" spans="1:11" x14ac:dyDescent="0.2">
      <c r="A27" s="162"/>
      <c r="B27" s="148" t="s">
        <v>17</v>
      </c>
      <c r="C27" s="181"/>
      <c r="D27" s="154"/>
      <c r="E27" s="154"/>
      <c r="F27" s="154"/>
      <c r="G27" s="154"/>
      <c r="H27" s="154"/>
      <c r="I27" s="154"/>
      <c r="J27" s="154"/>
      <c r="K27" s="17"/>
    </row>
    <row r="28" spans="1:11" ht="31.5" x14ac:dyDescent="0.2">
      <c r="A28" s="162"/>
      <c r="B28" s="155" t="s">
        <v>319</v>
      </c>
      <c r="C28" s="19">
        <v>50.5</v>
      </c>
      <c r="D28" s="16">
        <v>50.5</v>
      </c>
      <c r="E28" s="16">
        <v>50.5</v>
      </c>
      <c r="F28" s="16">
        <v>50.5</v>
      </c>
      <c r="G28" s="16"/>
      <c r="H28" s="16"/>
      <c r="I28" s="16"/>
      <c r="J28" s="16">
        <v>50.5</v>
      </c>
      <c r="K28" s="17"/>
    </row>
    <row r="29" spans="1:11" x14ac:dyDescent="0.2">
      <c r="A29" s="162"/>
      <c r="B29" s="155" t="s">
        <v>320</v>
      </c>
      <c r="C29" s="19">
        <v>169.4</v>
      </c>
      <c r="D29" s="16">
        <v>21.6</v>
      </c>
      <c r="E29" s="16">
        <v>21.6</v>
      </c>
      <c r="F29" s="16">
        <v>21.6</v>
      </c>
      <c r="G29" s="16"/>
      <c r="H29" s="16"/>
      <c r="I29" s="16"/>
      <c r="J29" s="16">
        <v>157.69999999999999</v>
      </c>
      <c r="K29" s="17"/>
    </row>
    <row r="30" spans="1:11" ht="31.5" x14ac:dyDescent="0.2">
      <c r="A30" s="162"/>
      <c r="B30" s="155" t="s">
        <v>324</v>
      </c>
      <c r="C30" s="19">
        <v>0</v>
      </c>
      <c r="D30" s="16">
        <v>0</v>
      </c>
      <c r="E30" s="16">
        <v>0</v>
      </c>
      <c r="F30" s="16">
        <v>0</v>
      </c>
      <c r="G30" s="16"/>
      <c r="H30" s="16"/>
      <c r="I30" s="16"/>
      <c r="J30" s="16">
        <v>0</v>
      </c>
      <c r="K30" s="17"/>
    </row>
    <row r="31" spans="1:11" x14ac:dyDescent="0.2">
      <c r="A31" s="162"/>
      <c r="B31" s="155" t="s">
        <v>325</v>
      </c>
      <c r="C31" s="19">
        <v>0</v>
      </c>
      <c r="D31" s="16">
        <v>0</v>
      </c>
      <c r="E31" s="16">
        <v>0</v>
      </c>
      <c r="F31" s="16">
        <v>0</v>
      </c>
      <c r="G31" s="16"/>
      <c r="H31" s="16"/>
      <c r="I31" s="16"/>
      <c r="J31" s="16">
        <v>0</v>
      </c>
      <c r="K31" s="17"/>
    </row>
    <row r="32" spans="1:11" x14ac:dyDescent="0.2">
      <c r="A32" s="162"/>
      <c r="B32" s="148" t="s">
        <v>274</v>
      </c>
      <c r="C32" s="19">
        <v>0</v>
      </c>
      <c r="D32" s="16">
        <v>0</v>
      </c>
      <c r="E32" s="16">
        <v>0</v>
      </c>
      <c r="F32" s="16">
        <v>0</v>
      </c>
      <c r="G32" s="16"/>
      <c r="H32" s="16"/>
      <c r="I32" s="16"/>
      <c r="J32" s="16">
        <v>0</v>
      </c>
      <c r="K32" s="17"/>
    </row>
    <row r="33" spans="1:11" ht="31.5" x14ac:dyDescent="0.2">
      <c r="A33" s="162"/>
      <c r="B33" s="148" t="s">
        <v>275</v>
      </c>
      <c r="C33" s="19">
        <v>66.2</v>
      </c>
      <c r="D33" s="16">
        <v>50</v>
      </c>
      <c r="E33" s="16">
        <v>50</v>
      </c>
      <c r="F33" s="16">
        <v>50</v>
      </c>
      <c r="G33" s="16"/>
      <c r="H33" s="16"/>
      <c r="I33" s="16"/>
      <c r="J33" s="16">
        <v>50</v>
      </c>
      <c r="K33" s="17"/>
    </row>
    <row r="34" spans="1:11" ht="31.5" x14ac:dyDescent="0.2">
      <c r="A34" s="162"/>
      <c r="B34" s="148" t="s">
        <v>316</v>
      </c>
      <c r="C34" s="19">
        <v>1265.5999999999999</v>
      </c>
      <c r="D34" s="16">
        <v>0</v>
      </c>
      <c r="E34" s="16">
        <v>0</v>
      </c>
      <c r="F34" s="16">
        <v>0</v>
      </c>
      <c r="G34" s="16"/>
      <c r="H34" s="16"/>
      <c r="I34" s="16"/>
      <c r="J34" s="16"/>
      <c r="K34" s="17"/>
    </row>
    <row r="35" spans="1:11" x14ac:dyDescent="0.2">
      <c r="A35" s="162"/>
      <c r="B35" s="148" t="s">
        <v>17</v>
      </c>
      <c r="C35" s="19"/>
      <c r="D35" s="16">
        <v>0</v>
      </c>
      <c r="E35" s="16">
        <v>0</v>
      </c>
      <c r="F35" s="16">
        <v>0</v>
      </c>
      <c r="G35" s="16"/>
      <c r="H35" s="16"/>
      <c r="I35" s="16"/>
      <c r="J35" s="16">
        <v>0</v>
      </c>
      <c r="K35" s="17"/>
    </row>
    <row r="36" spans="1:11" x14ac:dyDescent="0.2">
      <c r="A36" s="162"/>
      <c r="B36" s="155" t="s">
        <v>322</v>
      </c>
      <c r="C36" s="19">
        <v>1265.5999999999999</v>
      </c>
      <c r="D36" s="16">
        <v>0</v>
      </c>
      <c r="E36" s="16">
        <v>0</v>
      </c>
      <c r="F36" s="16">
        <v>0</v>
      </c>
      <c r="G36" s="16"/>
      <c r="H36" s="16"/>
      <c r="I36" s="16"/>
      <c r="J36" s="16"/>
      <c r="K36" s="17"/>
    </row>
    <row r="37" spans="1:11" x14ac:dyDescent="0.2">
      <c r="A37" s="162"/>
      <c r="B37" s="155" t="s">
        <v>323</v>
      </c>
      <c r="C37" s="19"/>
      <c r="D37" s="16">
        <v>0</v>
      </c>
      <c r="E37" s="16">
        <v>0</v>
      </c>
      <c r="F37" s="16">
        <v>0</v>
      </c>
      <c r="G37" s="16"/>
      <c r="H37" s="16"/>
      <c r="I37" s="16"/>
      <c r="J37" s="16">
        <v>0</v>
      </c>
      <c r="K37" s="17"/>
    </row>
    <row r="38" spans="1:11" ht="63" x14ac:dyDescent="0.2">
      <c r="A38" s="162"/>
      <c r="B38" s="155" t="s">
        <v>321</v>
      </c>
      <c r="C38" s="19">
        <v>0</v>
      </c>
      <c r="D38" s="16">
        <v>0</v>
      </c>
      <c r="E38" s="16">
        <v>0</v>
      </c>
      <c r="F38" s="16">
        <v>0</v>
      </c>
      <c r="G38" s="16"/>
      <c r="H38" s="16"/>
      <c r="I38" s="16"/>
      <c r="J38" s="16">
        <v>0</v>
      </c>
      <c r="K38" s="17"/>
    </row>
    <row r="39" spans="1:11" x14ac:dyDescent="0.2">
      <c r="A39" s="162"/>
      <c r="B39" s="148" t="s">
        <v>317</v>
      </c>
      <c r="C39" s="19">
        <v>318.39999999999998</v>
      </c>
      <c r="D39" s="16">
        <v>22.9</v>
      </c>
      <c r="E39" s="16">
        <v>22.9</v>
      </c>
      <c r="F39" s="16">
        <v>22.9</v>
      </c>
      <c r="G39" s="16"/>
      <c r="H39" s="16"/>
      <c r="I39" s="16"/>
      <c r="J39" s="16">
        <v>22.9</v>
      </c>
      <c r="K39" s="17"/>
    </row>
    <row r="40" spans="1:11" x14ac:dyDescent="0.2">
      <c r="A40" s="162"/>
      <c r="B40" s="148" t="s">
        <v>276</v>
      </c>
      <c r="C40" s="19">
        <v>0</v>
      </c>
      <c r="D40" s="16"/>
      <c r="E40" s="16">
        <v>0</v>
      </c>
      <c r="F40" s="16">
        <v>0</v>
      </c>
      <c r="G40" s="16"/>
      <c r="H40" s="16"/>
      <c r="I40" s="16"/>
      <c r="J40" s="16">
        <f>E40+G40</f>
        <v>0</v>
      </c>
      <c r="K40" s="17"/>
    </row>
    <row r="41" spans="1:11" x14ac:dyDescent="0.2">
      <c r="A41" s="162"/>
      <c r="B41" s="149" t="s">
        <v>277</v>
      </c>
      <c r="C41" s="19">
        <v>793.7</v>
      </c>
      <c r="D41" s="16">
        <v>794.8</v>
      </c>
      <c r="E41" s="16"/>
      <c r="F41" s="16"/>
      <c r="G41" s="16"/>
      <c r="H41" s="16"/>
      <c r="I41" s="16">
        <f t="shared" si="2"/>
        <v>0</v>
      </c>
      <c r="J41" s="16">
        <f t="shared" si="3"/>
        <v>0</v>
      </c>
      <c r="K41" s="17"/>
    </row>
    <row r="42" spans="1:11" x14ac:dyDescent="0.2">
      <c r="A42" s="216" t="s">
        <v>24</v>
      </c>
      <c r="B42" s="18" t="s">
        <v>25</v>
      </c>
      <c r="C42" s="179">
        <f>C43+C44+C45</f>
        <v>916.8</v>
      </c>
      <c r="D42" s="16">
        <v>1088.0999999999999</v>
      </c>
      <c r="E42" s="16">
        <v>1088.0999999999999</v>
      </c>
      <c r="F42" s="16">
        <v>1088.0999999999999</v>
      </c>
      <c r="G42" s="16">
        <v>0</v>
      </c>
      <c r="H42" s="16">
        <f t="shared" ref="H42:J42" si="5">H43+H44+H45</f>
        <v>0</v>
      </c>
      <c r="I42" s="16">
        <f t="shared" si="5"/>
        <v>0</v>
      </c>
      <c r="J42" s="16">
        <f t="shared" si="5"/>
        <v>1088.0999999999999</v>
      </c>
      <c r="K42" s="17"/>
    </row>
    <row r="43" spans="1:11" x14ac:dyDescent="0.2">
      <c r="A43" s="216"/>
      <c r="B43" s="19" t="s">
        <v>26</v>
      </c>
      <c r="C43" s="19"/>
      <c r="D43" s="16">
        <v>0</v>
      </c>
      <c r="E43" s="16">
        <v>0</v>
      </c>
      <c r="F43" s="16">
        <v>0</v>
      </c>
      <c r="G43" s="16"/>
      <c r="H43" s="16"/>
      <c r="I43" s="16">
        <f t="shared" si="2"/>
        <v>0</v>
      </c>
      <c r="J43" s="16">
        <f t="shared" si="3"/>
        <v>0</v>
      </c>
      <c r="K43" s="17"/>
    </row>
    <row r="44" spans="1:11" ht="31.5" x14ac:dyDescent="0.2">
      <c r="A44" s="216"/>
      <c r="B44" s="19" t="s">
        <v>27</v>
      </c>
      <c r="C44" s="19">
        <v>916.8</v>
      </c>
      <c r="D44" s="16">
        <v>1088.0999999999999</v>
      </c>
      <c r="E44" s="16">
        <v>1088.0999999999999</v>
      </c>
      <c r="F44" s="16">
        <v>1088.0999999999999</v>
      </c>
      <c r="G44" s="16">
        <v>0</v>
      </c>
      <c r="H44" s="16"/>
      <c r="I44" s="16">
        <f t="shared" si="2"/>
        <v>0</v>
      </c>
      <c r="J44" s="16">
        <f t="shared" si="3"/>
        <v>1088.0999999999999</v>
      </c>
      <c r="K44" s="17"/>
    </row>
    <row r="45" spans="1:11" x14ac:dyDescent="0.2">
      <c r="A45" s="162"/>
      <c r="B45" s="19" t="s">
        <v>28</v>
      </c>
      <c r="C45" s="19">
        <v>0</v>
      </c>
      <c r="D45" s="16">
        <v>0</v>
      </c>
      <c r="E45" s="16">
        <v>0</v>
      </c>
      <c r="F45" s="16">
        <v>0</v>
      </c>
      <c r="G45" s="16"/>
      <c r="H45" s="16"/>
      <c r="I45" s="16">
        <f t="shared" si="2"/>
        <v>0</v>
      </c>
      <c r="J45" s="16">
        <f t="shared" si="3"/>
        <v>0</v>
      </c>
      <c r="K45" s="17"/>
    </row>
    <row r="46" spans="1:11" x14ac:dyDescent="0.2">
      <c r="A46" s="162"/>
      <c r="B46" s="19" t="s">
        <v>269</v>
      </c>
      <c r="C46" s="19">
        <v>0</v>
      </c>
      <c r="D46" s="16">
        <v>0</v>
      </c>
      <c r="E46" s="16">
        <v>0</v>
      </c>
      <c r="F46" s="16">
        <v>0</v>
      </c>
      <c r="G46" s="16"/>
      <c r="H46" s="16"/>
      <c r="I46" s="16"/>
      <c r="J46" s="16"/>
      <c r="K46" s="17"/>
    </row>
    <row r="47" spans="1:11" x14ac:dyDescent="0.2">
      <c r="A47" s="162" t="s">
        <v>29</v>
      </c>
      <c r="B47" s="20" t="s">
        <v>278</v>
      </c>
      <c r="C47" s="19">
        <v>0</v>
      </c>
      <c r="D47" s="16">
        <v>0</v>
      </c>
      <c r="E47" s="16">
        <v>0</v>
      </c>
      <c r="F47" s="16">
        <v>0</v>
      </c>
      <c r="G47" s="16"/>
      <c r="H47" s="16"/>
      <c r="I47" s="16">
        <f t="shared" si="2"/>
        <v>0</v>
      </c>
      <c r="J47" s="16">
        <f t="shared" si="3"/>
        <v>0</v>
      </c>
      <c r="K47" s="17"/>
    </row>
    <row r="48" spans="1:11" x14ac:dyDescent="0.2">
      <c r="A48" s="162"/>
      <c r="B48" s="18" t="s">
        <v>17</v>
      </c>
      <c r="C48" s="19"/>
      <c r="D48" s="16"/>
      <c r="E48" s="16"/>
      <c r="F48" s="16"/>
      <c r="G48" s="16"/>
      <c r="H48" s="16"/>
      <c r="I48" s="16"/>
      <c r="J48" s="16"/>
      <c r="K48" s="17"/>
    </row>
    <row r="49" spans="1:11" x14ac:dyDescent="0.2">
      <c r="A49" s="162"/>
      <c r="B49" s="18" t="s">
        <v>225</v>
      </c>
      <c r="C49" s="19">
        <v>0</v>
      </c>
      <c r="D49" s="16">
        <v>0</v>
      </c>
      <c r="E49" s="16">
        <v>0</v>
      </c>
      <c r="F49" s="16">
        <v>0</v>
      </c>
      <c r="G49" s="16"/>
      <c r="H49" s="16"/>
      <c r="I49" s="16"/>
      <c r="J49" s="16"/>
      <c r="K49" s="17"/>
    </row>
    <row r="50" spans="1:11" ht="31.5" x14ac:dyDescent="0.2">
      <c r="A50" s="151" t="s">
        <v>140</v>
      </c>
      <c r="B50" s="152" t="s">
        <v>141</v>
      </c>
      <c r="C50" s="19">
        <v>3284.9</v>
      </c>
      <c r="D50" s="16">
        <v>0</v>
      </c>
      <c r="E50" s="16">
        <v>0</v>
      </c>
      <c r="F50" s="16">
        <v>0</v>
      </c>
      <c r="G50" s="16">
        <v>3007.3</v>
      </c>
      <c r="H50" s="16"/>
      <c r="I50" s="16">
        <f t="shared" si="2"/>
        <v>3007.3</v>
      </c>
      <c r="J50" s="16">
        <f t="shared" si="3"/>
        <v>3007.3</v>
      </c>
      <c r="K50" s="17"/>
    </row>
    <row r="51" spans="1:11" x14ac:dyDescent="0.2">
      <c r="A51" s="151"/>
      <c r="B51" s="19" t="s">
        <v>142</v>
      </c>
      <c r="C51" s="19">
        <v>0</v>
      </c>
      <c r="D51" s="16">
        <v>0</v>
      </c>
      <c r="E51" s="16">
        <v>0</v>
      </c>
      <c r="F51" s="16">
        <v>0</v>
      </c>
      <c r="G51" s="16"/>
      <c r="H51" s="16"/>
      <c r="I51" s="16"/>
      <c r="J51" s="16"/>
      <c r="K51" s="17"/>
    </row>
    <row r="52" spans="1:11" s="7" customFormat="1" x14ac:dyDescent="0.2">
      <c r="A52" s="217" t="s">
        <v>30</v>
      </c>
      <c r="B52" s="217"/>
      <c r="C52" s="191">
        <f t="shared" ref="C52:J52" si="6">C54+C83+C88+C97+C106</f>
        <v>64972</v>
      </c>
      <c r="D52" s="13">
        <f t="shared" si="6"/>
        <v>74139.8</v>
      </c>
      <c r="E52" s="13">
        <f t="shared" si="6"/>
        <v>86009.9</v>
      </c>
      <c r="F52" s="13">
        <v>64467.9</v>
      </c>
      <c r="G52" s="13">
        <f t="shared" si="6"/>
        <v>3007.3</v>
      </c>
      <c r="H52" s="13">
        <f t="shared" si="6"/>
        <v>0</v>
      </c>
      <c r="I52" s="13">
        <f t="shared" si="6"/>
        <v>3007.3</v>
      </c>
      <c r="J52" s="13">
        <f t="shared" si="6"/>
        <v>89663.6</v>
      </c>
      <c r="K52" s="14"/>
    </row>
    <row r="53" spans="1:11" s="7" customFormat="1" x14ac:dyDescent="0.2">
      <c r="A53" s="218" t="s">
        <v>31</v>
      </c>
      <c r="B53" s="218"/>
      <c r="C53" s="180"/>
      <c r="D53" s="13"/>
      <c r="E53" s="21"/>
      <c r="F53" s="21"/>
      <c r="G53" s="21"/>
      <c r="H53" s="21"/>
      <c r="I53" s="16"/>
      <c r="J53" s="16"/>
      <c r="K53" s="22"/>
    </row>
    <row r="54" spans="1:11" s="7" customFormat="1" x14ac:dyDescent="0.2">
      <c r="A54" s="220" t="s">
        <v>15</v>
      </c>
      <c r="B54" s="23" t="s">
        <v>137</v>
      </c>
      <c r="C54" s="24">
        <f t="shared" ref="C54:J54" si="7">C56+C61+C67+C69+C71+C73+C75+C77+C82</f>
        <v>29996.3</v>
      </c>
      <c r="D54" s="24">
        <f t="shared" si="7"/>
        <v>35641.899999999994</v>
      </c>
      <c r="E54" s="24">
        <f>E56+E61+E67+E69+E71+E73+E75+E77+E82</f>
        <v>35641.899999999994</v>
      </c>
      <c r="F54" s="24">
        <f t="shared" si="7"/>
        <v>35641.899999999994</v>
      </c>
      <c r="G54" s="24">
        <f t="shared" si="7"/>
        <v>0</v>
      </c>
      <c r="H54" s="24">
        <f t="shared" si="7"/>
        <v>0</v>
      </c>
      <c r="I54" s="24">
        <f t="shared" si="7"/>
        <v>0</v>
      </c>
      <c r="J54" s="24">
        <f t="shared" si="7"/>
        <v>35641.899999999994</v>
      </c>
      <c r="K54" s="25"/>
    </row>
    <row r="55" spans="1:11" x14ac:dyDescent="0.2">
      <c r="A55" s="220"/>
      <c r="B55" s="26" t="s">
        <v>0</v>
      </c>
      <c r="C55" s="182"/>
      <c r="D55" s="27"/>
      <c r="E55" s="27"/>
      <c r="F55" s="27"/>
      <c r="G55" s="27"/>
      <c r="H55" s="27"/>
      <c r="I55" s="16"/>
      <c r="J55" s="16"/>
      <c r="K55" s="28"/>
    </row>
    <row r="56" spans="1:11" x14ac:dyDescent="0.2">
      <c r="A56" s="164" t="s">
        <v>32</v>
      </c>
      <c r="B56" s="29" t="s">
        <v>33</v>
      </c>
      <c r="C56" s="30">
        <f t="shared" ref="C56:J56" si="8">C58+C59+C60</f>
        <v>23135</v>
      </c>
      <c r="D56" s="30">
        <f t="shared" si="8"/>
        <v>26480.699999999997</v>
      </c>
      <c r="E56" s="30">
        <f t="shared" si="8"/>
        <v>26480.699999999997</v>
      </c>
      <c r="F56" s="30">
        <f t="shared" si="8"/>
        <v>26480.699999999997</v>
      </c>
      <c r="G56" s="30">
        <f t="shared" si="8"/>
        <v>0</v>
      </c>
      <c r="H56" s="30">
        <f t="shared" si="8"/>
        <v>0</v>
      </c>
      <c r="I56" s="16">
        <f t="shared" si="2"/>
        <v>0</v>
      </c>
      <c r="J56" s="30">
        <f t="shared" si="8"/>
        <v>26480.699999999997</v>
      </c>
      <c r="K56" s="31"/>
    </row>
    <row r="57" spans="1:11" x14ac:dyDescent="0.2">
      <c r="A57" s="164"/>
      <c r="B57" s="26" t="s">
        <v>34</v>
      </c>
      <c r="C57" s="182"/>
      <c r="D57" s="30"/>
      <c r="E57" s="30"/>
      <c r="F57" s="30"/>
      <c r="G57" s="30"/>
      <c r="H57" s="30"/>
      <c r="I57" s="16"/>
      <c r="J57" s="16"/>
      <c r="K57" s="31"/>
    </row>
    <row r="58" spans="1:11" x14ac:dyDescent="0.2">
      <c r="A58" s="164" t="s">
        <v>35</v>
      </c>
      <c r="B58" s="32" t="s">
        <v>36</v>
      </c>
      <c r="C58" s="32">
        <v>13572</v>
      </c>
      <c r="D58" s="30">
        <v>14268.4</v>
      </c>
      <c r="E58" s="30">
        <v>14268.4</v>
      </c>
      <c r="F58" s="30">
        <v>14268.4</v>
      </c>
      <c r="G58" s="30"/>
      <c r="H58" s="30"/>
      <c r="I58" s="16">
        <f t="shared" si="2"/>
        <v>0</v>
      </c>
      <c r="J58" s="179">
        <f t="shared" si="3"/>
        <v>14268.4</v>
      </c>
      <c r="K58" s="39"/>
    </row>
    <row r="59" spans="1:11" x14ac:dyDescent="0.2">
      <c r="A59" s="164" t="s">
        <v>37</v>
      </c>
      <c r="B59" s="32" t="s">
        <v>38</v>
      </c>
      <c r="C59" s="32">
        <v>0</v>
      </c>
      <c r="D59" s="30">
        <v>0</v>
      </c>
      <c r="E59" s="30">
        <v>0</v>
      </c>
      <c r="F59" s="30">
        <v>0</v>
      </c>
      <c r="G59" s="30"/>
      <c r="H59" s="30"/>
      <c r="I59" s="16">
        <f t="shared" si="2"/>
        <v>0</v>
      </c>
      <c r="J59" s="16">
        <f t="shared" si="3"/>
        <v>0</v>
      </c>
      <c r="K59" s="33"/>
    </row>
    <row r="60" spans="1:11" ht="54.75" customHeight="1" x14ac:dyDescent="0.2">
      <c r="A60" s="164" t="s">
        <v>39</v>
      </c>
      <c r="B60" s="32" t="s">
        <v>40</v>
      </c>
      <c r="C60" s="32">
        <v>9563</v>
      </c>
      <c r="D60" s="30">
        <v>12212.3</v>
      </c>
      <c r="E60" s="30">
        <v>12212.3</v>
      </c>
      <c r="F60" s="30">
        <v>12212.3</v>
      </c>
      <c r="G60" s="30"/>
      <c r="H60" s="30"/>
      <c r="I60" s="16">
        <f t="shared" si="2"/>
        <v>0</v>
      </c>
      <c r="J60" s="16">
        <f t="shared" si="3"/>
        <v>12212.3</v>
      </c>
      <c r="K60" s="39"/>
    </row>
    <row r="61" spans="1:11" x14ac:dyDescent="0.2">
      <c r="A61" s="164" t="s">
        <v>41</v>
      </c>
      <c r="B61" s="29" t="s">
        <v>42</v>
      </c>
      <c r="C61" s="32">
        <v>6017.6</v>
      </c>
      <c r="D61" s="30">
        <v>7331.2</v>
      </c>
      <c r="E61" s="30">
        <v>7331.2</v>
      </c>
      <c r="F61" s="30">
        <v>7331.2</v>
      </c>
      <c r="G61" s="30"/>
      <c r="H61" s="30"/>
      <c r="I61" s="16">
        <f t="shared" si="2"/>
        <v>0</v>
      </c>
      <c r="J61" s="16">
        <f t="shared" si="3"/>
        <v>7331.2</v>
      </c>
      <c r="K61" s="31"/>
    </row>
    <row r="62" spans="1:11" x14ac:dyDescent="0.2">
      <c r="A62" s="164"/>
      <c r="B62" s="35" t="s">
        <v>17</v>
      </c>
      <c r="C62" s="183"/>
      <c r="D62" s="36"/>
      <c r="E62" s="36"/>
      <c r="F62" s="36"/>
      <c r="G62" s="36"/>
      <c r="H62" s="36"/>
      <c r="I62" s="16">
        <f t="shared" si="2"/>
        <v>0</v>
      </c>
      <c r="J62" s="16">
        <f t="shared" si="3"/>
        <v>0</v>
      </c>
      <c r="K62" s="37"/>
    </row>
    <row r="63" spans="1:11" x14ac:dyDescent="0.2">
      <c r="A63" s="164" t="s">
        <v>43</v>
      </c>
      <c r="B63" s="35" t="s">
        <v>270</v>
      </c>
      <c r="C63" s="183">
        <v>5105.3</v>
      </c>
      <c r="D63" s="36">
        <v>5620.8</v>
      </c>
      <c r="E63" s="36">
        <v>5620.8</v>
      </c>
      <c r="F63" s="36">
        <v>5620.8</v>
      </c>
      <c r="G63" s="36"/>
      <c r="H63" s="36"/>
      <c r="I63" s="16"/>
      <c r="J63" s="171">
        <f>E63+G63</f>
        <v>5620.8</v>
      </c>
      <c r="K63" s="37"/>
    </row>
    <row r="64" spans="1:11" x14ac:dyDescent="0.2">
      <c r="A64" s="164" t="s">
        <v>326</v>
      </c>
      <c r="B64" s="35" t="s">
        <v>279</v>
      </c>
      <c r="C64" s="183">
        <v>0</v>
      </c>
      <c r="D64" s="36">
        <v>0</v>
      </c>
      <c r="E64" s="36">
        <v>0</v>
      </c>
      <c r="F64" s="36">
        <v>0</v>
      </c>
      <c r="G64" s="36"/>
      <c r="H64" s="36"/>
      <c r="I64" s="16"/>
      <c r="J64" s="16"/>
      <c r="K64" s="37"/>
    </row>
    <row r="65" spans="1:11" x14ac:dyDescent="0.2">
      <c r="A65" s="164" t="s">
        <v>327</v>
      </c>
      <c r="B65" s="35" t="s">
        <v>271</v>
      </c>
      <c r="C65" s="184">
        <v>0</v>
      </c>
      <c r="D65" s="170">
        <v>0</v>
      </c>
      <c r="E65" s="170">
        <v>0</v>
      </c>
      <c r="F65" s="170">
        <v>0</v>
      </c>
      <c r="G65" s="36"/>
      <c r="H65" s="36"/>
      <c r="I65" s="16"/>
      <c r="J65" s="16"/>
      <c r="K65" s="37"/>
    </row>
    <row r="66" spans="1:11" ht="31.5" x14ac:dyDescent="0.2">
      <c r="A66" s="164" t="s">
        <v>328</v>
      </c>
      <c r="B66" s="35" t="s">
        <v>280</v>
      </c>
      <c r="C66" s="183">
        <v>0</v>
      </c>
      <c r="D66" s="36">
        <v>0</v>
      </c>
      <c r="E66" s="36">
        <v>0</v>
      </c>
      <c r="F66" s="36">
        <v>0</v>
      </c>
      <c r="G66" s="36"/>
      <c r="H66" s="36"/>
      <c r="I66" s="16"/>
      <c r="J66" s="16"/>
      <c r="K66" s="37"/>
    </row>
    <row r="67" spans="1:11" x14ac:dyDescent="0.2">
      <c r="A67" s="164" t="s">
        <v>45</v>
      </c>
      <c r="B67" s="29" t="s">
        <v>46</v>
      </c>
      <c r="C67" s="32">
        <v>259.3</v>
      </c>
      <c r="D67" s="30">
        <v>330</v>
      </c>
      <c r="E67" s="30">
        <v>330</v>
      </c>
      <c r="F67" s="30">
        <v>330</v>
      </c>
      <c r="G67" s="30"/>
      <c r="H67" s="30"/>
      <c r="I67" s="16">
        <f t="shared" si="2"/>
        <v>0</v>
      </c>
      <c r="J67" s="16">
        <f t="shared" si="3"/>
        <v>330</v>
      </c>
      <c r="K67" s="31"/>
    </row>
    <row r="68" spans="1:11" x14ac:dyDescent="0.2">
      <c r="A68" s="164" t="s">
        <v>47</v>
      </c>
      <c r="B68" s="35" t="s">
        <v>44</v>
      </c>
      <c r="C68" s="183">
        <v>0</v>
      </c>
      <c r="D68" s="36"/>
      <c r="E68" s="36">
        <v>0</v>
      </c>
      <c r="F68" s="36">
        <v>0</v>
      </c>
      <c r="G68" s="36"/>
      <c r="H68" s="36"/>
      <c r="I68" s="16">
        <f t="shared" si="2"/>
        <v>0</v>
      </c>
      <c r="J68" s="16">
        <f t="shared" si="3"/>
        <v>0</v>
      </c>
      <c r="K68" s="37"/>
    </row>
    <row r="69" spans="1:11" x14ac:dyDescent="0.2">
      <c r="A69" s="164" t="s">
        <v>48</v>
      </c>
      <c r="B69" s="29" t="s">
        <v>49</v>
      </c>
      <c r="C69" s="32">
        <v>0</v>
      </c>
      <c r="D69" s="30">
        <v>0</v>
      </c>
      <c r="E69" s="30">
        <v>0</v>
      </c>
      <c r="F69" s="30">
        <v>0</v>
      </c>
      <c r="G69" s="30"/>
      <c r="H69" s="30"/>
      <c r="I69" s="16">
        <f t="shared" si="2"/>
        <v>0</v>
      </c>
      <c r="J69" s="16">
        <f t="shared" si="3"/>
        <v>0</v>
      </c>
      <c r="K69" s="31"/>
    </row>
    <row r="70" spans="1:11" x14ac:dyDescent="0.2">
      <c r="A70" s="164" t="s">
        <v>50</v>
      </c>
      <c r="B70" s="35" t="s">
        <v>44</v>
      </c>
      <c r="C70" s="183">
        <v>0</v>
      </c>
      <c r="D70" s="36">
        <v>0</v>
      </c>
      <c r="E70" s="36">
        <v>0</v>
      </c>
      <c r="F70" s="36">
        <v>0</v>
      </c>
      <c r="G70" s="36"/>
      <c r="H70" s="36"/>
      <c r="I70" s="16">
        <f t="shared" si="2"/>
        <v>0</v>
      </c>
      <c r="J70" s="16">
        <f t="shared" si="3"/>
        <v>0</v>
      </c>
      <c r="K70" s="37"/>
    </row>
    <row r="71" spans="1:11" x14ac:dyDescent="0.2">
      <c r="A71" s="164" t="s">
        <v>51</v>
      </c>
      <c r="B71" s="29" t="s">
        <v>52</v>
      </c>
      <c r="C71" s="32">
        <v>0</v>
      </c>
      <c r="D71" s="30">
        <v>0</v>
      </c>
      <c r="E71" s="30">
        <v>0</v>
      </c>
      <c r="F71" s="30">
        <v>0</v>
      </c>
      <c r="G71" s="30"/>
      <c r="H71" s="30"/>
      <c r="I71" s="16">
        <f t="shared" si="2"/>
        <v>0</v>
      </c>
      <c r="J71" s="16">
        <f t="shared" si="3"/>
        <v>0</v>
      </c>
      <c r="K71" s="31"/>
    </row>
    <row r="72" spans="1:11" s="7" customFormat="1" x14ac:dyDescent="0.2">
      <c r="A72" s="164" t="s">
        <v>53</v>
      </c>
      <c r="B72" s="35" t="s">
        <v>44</v>
      </c>
      <c r="C72" s="183">
        <v>0</v>
      </c>
      <c r="D72" s="36">
        <v>0</v>
      </c>
      <c r="E72" s="36">
        <v>0</v>
      </c>
      <c r="F72" s="36">
        <v>0</v>
      </c>
      <c r="G72" s="36"/>
      <c r="H72" s="36"/>
      <c r="I72" s="16">
        <f t="shared" si="2"/>
        <v>0</v>
      </c>
      <c r="J72" s="16">
        <f t="shared" si="3"/>
        <v>0</v>
      </c>
      <c r="K72" s="37"/>
    </row>
    <row r="73" spans="1:11" x14ac:dyDescent="0.2">
      <c r="A73" s="164" t="s">
        <v>54</v>
      </c>
      <c r="B73" s="29" t="s">
        <v>55</v>
      </c>
      <c r="C73" s="32">
        <v>0</v>
      </c>
      <c r="D73" s="30">
        <v>0</v>
      </c>
      <c r="E73" s="30">
        <v>0</v>
      </c>
      <c r="F73" s="30">
        <v>0</v>
      </c>
      <c r="G73" s="30"/>
      <c r="H73" s="30"/>
      <c r="I73" s="16">
        <f t="shared" si="2"/>
        <v>0</v>
      </c>
      <c r="J73" s="16">
        <f t="shared" si="3"/>
        <v>0</v>
      </c>
      <c r="K73" s="31"/>
    </row>
    <row r="74" spans="1:11" x14ac:dyDescent="0.2">
      <c r="A74" s="164" t="s">
        <v>56</v>
      </c>
      <c r="B74" s="35" t="s">
        <v>44</v>
      </c>
      <c r="C74" s="183">
        <v>0</v>
      </c>
      <c r="D74" s="36">
        <v>0</v>
      </c>
      <c r="E74" s="36">
        <v>0</v>
      </c>
      <c r="F74" s="36">
        <v>0</v>
      </c>
      <c r="G74" s="36"/>
      <c r="H74" s="36"/>
      <c r="I74" s="16">
        <f t="shared" si="2"/>
        <v>0</v>
      </c>
      <c r="J74" s="16">
        <f t="shared" si="3"/>
        <v>0</v>
      </c>
      <c r="K74" s="37"/>
    </row>
    <row r="75" spans="1:11" x14ac:dyDescent="0.2">
      <c r="A75" s="164" t="s">
        <v>57</v>
      </c>
      <c r="B75" s="29" t="s">
        <v>58</v>
      </c>
      <c r="C75" s="32">
        <v>436.2</v>
      </c>
      <c r="D75" s="30">
        <v>1000</v>
      </c>
      <c r="E75" s="30">
        <v>1000</v>
      </c>
      <c r="F75" s="30">
        <v>1000</v>
      </c>
      <c r="G75" s="30"/>
      <c r="H75" s="30"/>
      <c r="I75" s="16">
        <f t="shared" si="2"/>
        <v>0</v>
      </c>
      <c r="J75" s="16">
        <f t="shared" si="3"/>
        <v>1000</v>
      </c>
      <c r="K75" s="31"/>
    </row>
    <row r="76" spans="1:11" x14ac:dyDescent="0.2">
      <c r="A76" s="164" t="s">
        <v>59</v>
      </c>
      <c r="B76" s="35" t="s">
        <v>44</v>
      </c>
      <c r="C76" s="183">
        <v>0</v>
      </c>
      <c r="D76" s="36">
        <v>0</v>
      </c>
      <c r="E76" s="36">
        <v>0</v>
      </c>
      <c r="F76" s="36">
        <v>0</v>
      </c>
      <c r="G76" s="36"/>
      <c r="H76" s="36"/>
      <c r="I76" s="16">
        <f t="shared" si="2"/>
        <v>0</v>
      </c>
      <c r="J76" s="16">
        <f t="shared" si="3"/>
        <v>0</v>
      </c>
      <c r="K76" s="37"/>
    </row>
    <row r="77" spans="1:11" x14ac:dyDescent="0.2">
      <c r="A77" s="164" t="s">
        <v>60</v>
      </c>
      <c r="B77" s="29" t="s">
        <v>61</v>
      </c>
      <c r="C77" s="32">
        <v>148.19999999999999</v>
      </c>
      <c r="D77" s="30">
        <v>500</v>
      </c>
      <c r="E77" s="30">
        <v>500</v>
      </c>
      <c r="F77" s="30">
        <v>500</v>
      </c>
      <c r="G77" s="30"/>
      <c r="H77" s="30"/>
      <c r="I77" s="16">
        <f t="shared" si="2"/>
        <v>0</v>
      </c>
      <c r="J77" s="16">
        <f t="shared" si="3"/>
        <v>500</v>
      </c>
      <c r="K77" s="31"/>
    </row>
    <row r="78" spans="1:11" x14ac:dyDescent="0.2">
      <c r="A78" s="164"/>
      <c r="B78" s="35" t="s">
        <v>17</v>
      </c>
      <c r="C78" s="32"/>
      <c r="D78" s="30"/>
      <c r="E78" s="30"/>
      <c r="F78" s="30"/>
      <c r="G78" s="30"/>
      <c r="H78" s="30"/>
      <c r="I78" s="16"/>
      <c r="J78" s="16"/>
      <c r="K78" s="31"/>
    </row>
    <row r="79" spans="1:11" x14ac:dyDescent="0.2">
      <c r="A79" s="164" t="s">
        <v>62</v>
      </c>
      <c r="B79" s="134" t="s">
        <v>219</v>
      </c>
      <c r="C79" s="32">
        <v>148.19999999999999</v>
      </c>
      <c r="D79" s="30">
        <v>500</v>
      </c>
      <c r="E79" s="30">
        <v>500</v>
      </c>
      <c r="F79" s="30">
        <v>500</v>
      </c>
      <c r="G79" s="30"/>
      <c r="H79" s="30"/>
      <c r="I79" s="16"/>
      <c r="J79" s="16">
        <f>E79+G79</f>
        <v>500</v>
      </c>
      <c r="K79" s="31"/>
    </row>
    <row r="80" spans="1:11" x14ac:dyDescent="0.2">
      <c r="A80" s="164" t="s">
        <v>218</v>
      </c>
      <c r="B80" s="134" t="s">
        <v>220</v>
      </c>
      <c r="C80" s="32">
        <v>0</v>
      </c>
      <c r="D80" s="30">
        <v>0</v>
      </c>
      <c r="E80" s="30">
        <v>0</v>
      </c>
      <c r="F80" s="30">
        <v>0</v>
      </c>
      <c r="G80" s="30"/>
      <c r="H80" s="30"/>
      <c r="I80" s="16"/>
      <c r="J80" s="16"/>
      <c r="K80" s="31"/>
    </row>
    <row r="81" spans="1:11" ht="47.25" x14ac:dyDescent="0.2">
      <c r="A81" s="164" t="s">
        <v>221</v>
      </c>
      <c r="B81" s="134" t="s">
        <v>226</v>
      </c>
      <c r="C81" s="183">
        <v>0</v>
      </c>
      <c r="D81" s="36">
        <v>0</v>
      </c>
      <c r="E81" s="36">
        <v>0</v>
      </c>
      <c r="F81" s="36">
        <v>0</v>
      </c>
      <c r="G81" s="36"/>
      <c r="H81" s="36"/>
      <c r="I81" s="16">
        <f t="shared" si="2"/>
        <v>0</v>
      </c>
      <c r="J81" s="16">
        <f t="shared" si="3"/>
        <v>0</v>
      </c>
      <c r="K81" s="37"/>
    </row>
    <row r="82" spans="1:11" x14ac:dyDescent="0.2">
      <c r="A82" s="164" t="s">
        <v>63</v>
      </c>
      <c r="B82" s="29" t="s">
        <v>64</v>
      </c>
      <c r="C82" s="32">
        <v>0</v>
      </c>
      <c r="D82" s="30">
        <v>0</v>
      </c>
      <c r="E82" s="30">
        <v>0</v>
      </c>
      <c r="F82" s="30">
        <v>0</v>
      </c>
      <c r="G82" s="30"/>
      <c r="H82" s="30"/>
      <c r="I82" s="16">
        <f t="shared" si="2"/>
        <v>0</v>
      </c>
      <c r="J82" s="16">
        <f t="shared" si="3"/>
        <v>0</v>
      </c>
      <c r="K82" s="31"/>
    </row>
    <row r="83" spans="1:11" ht="31.5" x14ac:dyDescent="0.2">
      <c r="A83" s="165" t="s">
        <v>24</v>
      </c>
      <c r="B83" s="23" t="s">
        <v>65</v>
      </c>
      <c r="C83" s="24">
        <f>C84+C85+C86+C87</f>
        <v>0</v>
      </c>
      <c r="D83" s="24">
        <f>D84+D85+D86+D87</f>
        <v>1244.4000000000001</v>
      </c>
      <c r="E83" s="24">
        <f>E84+E85+E86+E87</f>
        <v>1244.4000000000001</v>
      </c>
      <c r="F83" s="30" t="s">
        <v>261</v>
      </c>
      <c r="G83" s="24">
        <f>G84+G85+G86+G87</f>
        <v>0</v>
      </c>
      <c r="H83" s="24">
        <f>H84+H85+H86+H87</f>
        <v>0</v>
      </c>
      <c r="I83" s="24">
        <f>I84+I85+I86+I87</f>
        <v>0</v>
      </c>
      <c r="J83" s="24">
        <f>J84+J85+J86+J87</f>
        <v>1244.4000000000001</v>
      </c>
      <c r="K83" s="25"/>
    </row>
    <row r="84" spans="1:11" s="8" customFormat="1" x14ac:dyDescent="0.2">
      <c r="A84" s="38" t="s">
        <v>66</v>
      </c>
      <c r="B84" s="159" t="s">
        <v>67</v>
      </c>
      <c r="C84" s="32">
        <v>0</v>
      </c>
      <c r="D84" s="30">
        <v>0</v>
      </c>
      <c r="E84" s="30">
        <v>0</v>
      </c>
      <c r="F84" s="30" t="s">
        <v>261</v>
      </c>
      <c r="G84" s="30"/>
      <c r="H84" s="30"/>
      <c r="I84" s="16">
        <f t="shared" si="2"/>
        <v>0</v>
      </c>
      <c r="J84" s="16">
        <f t="shared" si="3"/>
        <v>0</v>
      </c>
      <c r="K84" s="39"/>
    </row>
    <row r="85" spans="1:11" x14ac:dyDescent="0.2">
      <c r="A85" s="38" t="s">
        <v>68</v>
      </c>
      <c r="B85" s="159" t="s">
        <v>69</v>
      </c>
      <c r="C85" s="32">
        <v>0</v>
      </c>
      <c r="D85" s="30">
        <v>0</v>
      </c>
      <c r="E85" s="30">
        <v>0</v>
      </c>
      <c r="F85" s="30" t="s">
        <v>261</v>
      </c>
      <c r="G85" s="30"/>
      <c r="H85" s="30"/>
      <c r="I85" s="16">
        <f t="shared" si="2"/>
        <v>0</v>
      </c>
      <c r="J85" s="16">
        <f t="shared" si="3"/>
        <v>0</v>
      </c>
      <c r="K85" s="39"/>
    </row>
    <row r="86" spans="1:11" x14ac:dyDescent="0.2">
      <c r="A86" s="38" t="s">
        <v>70</v>
      </c>
      <c r="B86" s="159" t="s">
        <v>71</v>
      </c>
      <c r="C86" s="32">
        <v>0</v>
      </c>
      <c r="D86" s="30">
        <v>1244.4000000000001</v>
      </c>
      <c r="E86" s="30">
        <v>1244.4000000000001</v>
      </c>
      <c r="F86" s="30" t="s">
        <v>261</v>
      </c>
      <c r="G86" s="30"/>
      <c r="H86" s="30"/>
      <c r="I86" s="16">
        <f t="shared" si="2"/>
        <v>0</v>
      </c>
      <c r="J86" s="16">
        <f t="shared" si="3"/>
        <v>1244.4000000000001</v>
      </c>
      <c r="K86" s="39"/>
    </row>
    <row r="87" spans="1:11" x14ac:dyDescent="0.2">
      <c r="A87" s="38" t="s">
        <v>72</v>
      </c>
      <c r="B87" s="159" t="s">
        <v>73</v>
      </c>
      <c r="C87" s="32"/>
      <c r="D87" s="30">
        <v>0</v>
      </c>
      <c r="E87" s="30">
        <v>0</v>
      </c>
      <c r="F87" s="30" t="s">
        <v>261</v>
      </c>
      <c r="G87" s="30"/>
      <c r="H87" s="30"/>
      <c r="I87" s="16">
        <f t="shared" si="2"/>
        <v>0</v>
      </c>
      <c r="J87" s="16">
        <f t="shared" si="3"/>
        <v>0</v>
      </c>
      <c r="K87" s="39"/>
    </row>
    <row r="88" spans="1:11" ht="47.25" x14ac:dyDescent="0.2">
      <c r="A88" s="165" t="s">
        <v>29</v>
      </c>
      <c r="B88" s="23" t="s">
        <v>74</v>
      </c>
      <c r="C88" s="24">
        <f>C89+C91+C93+C95</f>
        <v>3757.5</v>
      </c>
      <c r="D88" s="24">
        <f>D89+D91+D93+D95</f>
        <v>1300</v>
      </c>
      <c r="E88" s="24">
        <f>E89+E91+E93+E95</f>
        <v>12578.3</v>
      </c>
      <c r="F88" s="30" t="s">
        <v>261</v>
      </c>
      <c r="G88" s="24">
        <f>G89+G91+G93+G95</f>
        <v>3007.3</v>
      </c>
      <c r="H88" s="24">
        <f>H89+H91+H93+H95</f>
        <v>0</v>
      </c>
      <c r="I88" s="24">
        <f>I89+I91+I93+I95</f>
        <v>3007.3</v>
      </c>
      <c r="J88" s="24">
        <f>J89+J91+J93+J95</f>
        <v>15585.599999999999</v>
      </c>
      <c r="K88" s="25"/>
    </row>
    <row r="89" spans="1:11" x14ac:dyDescent="0.2">
      <c r="A89" s="38" t="s">
        <v>75</v>
      </c>
      <c r="B89" s="159" t="s">
        <v>76</v>
      </c>
      <c r="C89" s="32">
        <v>0</v>
      </c>
      <c r="D89" s="30">
        <v>0</v>
      </c>
      <c r="E89" s="30">
        <v>0</v>
      </c>
      <c r="F89" s="30" t="s">
        <v>261</v>
      </c>
      <c r="G89" s="30"/>
      <c r="H89" s="30"/>
      <c r="I89" s="16">
        <f t="shared" si="2"/>
        <v>0</v>
      </c>
      <c r="J89" s="16">
        <f t="shared" si="3"/>
        <v>0</v>
      </c>
      <c r="K89" s="39"/>
    </row>
    <row r="90" spans="1:11" s="7" customFormat="1" x14ac:dyDescent="0.2">
      <c r="A90" s="38" t="s">
        <v>77</v>
      </c>
      <c r="B90" s="35" t="s">
        <v>44</v>
      </c>
      <c r="C90" s="183">
        <v>0</v>
      </c>
      <c r="D90" s="36">
        <v>0</v>
      </c>
      <c r="E90" s="36">
        <v>0</v>
      </c>
      <c r="F90" s="30" t="s">
        <v>261</v>
      </c>
      <c r="G90" s="36"/>
      <c r="H90" s="36"/>
      <c r="I90" s="16">
        <f t="shared" si="2"/>
        <v>0</v>
      </c>
      <c r="J90" s="16">
        <f t="shared" si="3"/>
        <v>0</v>
      </c>
      <c r="K90" s="37"/>
    </row>
    <row r="91" spans="1:11" s="7" customFormat="1" ht="64.5" customHeight="1" x14ac:dyDescent="0.2">
      <c r="A91" s="38" t="s">
        <v>78</v>
      </c>
      <c r="B91" s="159" t="s">
        <v>79</v>
      </c>
      <c r="C91" s="32">
        <v>3757.5</v>
      </c>
      <c r="D91" s="30">
        <v>1300</v>
      </c>
      <c r="E91" s="30">
        <v>12578.3</v>
      </c>
      <c r="F91" s="30" t="s">
        <v>261</v>
      </c>
      <c r="G91" s="30">
        <v>3007.3</v>
      </c>
      <c r="H91" s="30"/>
      <c r="I91" s="16">
        <f>G91</f>
        <v>3007.3</v>
      </c>
      <c r="J91" s="16">
        <f t="shared" si="3"/>
        <v>15585.599999999999</v>
      </c>
      <c r="K91" s="39" t="s">
        <v>368</v>
      </c>
    </row>
    <row r="92" spans="1:11" x14ac:dyDescent="0.2">
      <c r="A92" s="38" t="s">
        <v>80</v>
      </c>
      <c r="B92" s="35" t="s">
        <v>44</v>
      </c>
      <c r="C92" s="183">
        <v>0</v>
      </c>
      <c r="D92" s="36">
        <v>0</v>
      </c>
      <c r="E92" s="36">
        <v>0</v>
      </c>
      <c r="F92" s="30" t="s">
        <v>261</v>
      </c>
      <c r="G92" s="36"/>
      <c r="H92" s="36"/>
      <c r="I92" s="16">
        <f t="shared" si="2"/>
        <v>0</v>
      </c>
      <c r="J92" s="16">
        <f t="shared" si="3"/>
        <v>0</v>
      </c>
      <c r="K92" s="37"/>
    </row>
    <row r="93" spans="1:11" x14ac:dyDescent="0.2">
      <c r="A93" s="38" t="s">
        <v>81</v>
      </c>
      <c r="B93" s="159" t="s">
        <v>82</v>
      </c>
      <c r="C93" s="32">
        <v>0</v>
      </c>
      <c r="D93" s="30">
        <v>0</v>
      </c>
      <c r="E93" s="30">
        <v>0</v>
      </c>
      <c r="F93" s="30" t="s">
        <v>261</v>
      </c>
      <c r="G93" s="30"/>
      <c r="H93" s="30"/>
      <c r="I93" s="16">
        <f t="shared" si="2"/>
        <v>0</v>
      </c>
      <c r="J93" s="16">
        <f t="shared" si="3"/>
        <v>0</v>
      </c>
      <c r="K93" s="39"/>
    </row>
    <row r="94" spans="1:11" x14ac:dyDescent="0.2">
      <c r="A94" s="38" t="s">
        <v>83</v>
      </c>
      <c r="B94" s="35" t="s">
        <v>44</v>
      </c>
      <c r="C94" s="183">
        <v>0</v>
      </c>
      <c r="D94" s="36">
        <v>0</v>
      </c>
      <c r="E94" s="36">
        <v>0</v>
      </c>
      <c r="F94" s="30" t="s">
        <v>261</v>
      </c>
      <c r="G94" s="36"/>
      <c r="H94" s="36"/>
      <c r="I94" s="16">
        <f t="shared" si="2"/>
        <v>0</v>
      </c>
      <c r="J94" s="16">
        <f t="shared" si="3"/>
        <v>0</v>
      </c>
      <c r="K94" s="37"/>
    </row>
    <row r="95" spans="1:11" ht="31.5" x14ac:dyDescent="0.2">
      <c r="A95" s="38" t="s">
        <v>84</v>
      </c>
      <c r="B95" s="159" t="s">
        <v>85</v>
      </c>
      <c r="C95" s="32">
        <v>0</v>
      </c>
      <c r="D95" s="30">
        <v>0</v>
      </c>
      <c r="E95" s="30">
        <v>0</v>
      </c>
      <c r="F95" s="30" t="s">
        <v>261</v>
      </c>
      <c r="G95" s="30"/>
      <c r="H95" s="30"/>
      <c r="I95" s="16">
        <f t="shared" si="2"/>
        <v>0</v>
      </c>
      <c r="J95" s="16">
        <f t="shared" si="3"/>
        <v>0</v>
      </c>
      <c r="K95" s="39"/>
    </row>
    <row r="96" spans="1:11" s="8" customFormat="1" x14ac:dyDescent="0.2">
      <c r="A96" s="38" t="s">
        <v>86</v>
      </c>
      <c r="B96" s="35" t="s">
        <v>44</v>
      </c>
      <c r="C96" s="183">
        <v>0</v>
      </c>
      <c r="D96" s="36">
        <v>0</v>
      </c>
      <c r="E96" s="36">
        <v>0</v>
      </c>
      <c r="F96" s="30" t="s">
        <v>261</v>
      </c>
      <c r="G96" s="36"/>
      <c r="H96" s="36"/>
      <c r="I96" s="16">
        <f t="shared" si="2"/>
        <v>0</v>
      </c>
      <c r="J96" s="16">
        <f t="shared" si="3"/>
        <v>0</v>
      </c>
      <c r="K96" s="37"/>
    </row>
    <row r="97" spans="1:11" s="8" customFormat="1" ht="31.5" x14ac:dyDescent="0.2">
      <c r="A97" s="153">
        <v>4</v>
      </c>
      <c r="B97" s="136" t="s">
        <v>87</v>
      </c>
      <c r="C97" s="24">
        <f>C98+C99+C100+C101+C102</f>
        <v>3729.2</v>
      </c>
      <c r="D97" s="24">
        <f>D98+D99+D100+D101+D102</f>
        <v>5000</v>
      </c>
      <c r="E97" s="24">
        <f>E98+E99+E100+E101+E102</f>
        <v>5000</v>
      </c>
      <c r="F97" s="30" t="s">
        <v>261</v>
      </c>
      <c r="G97" s="24">
        <f>G98+G99+G100+G101+G102</f>
        <v>0</v>
      </c>
      <c r="H97" s="24">
        <f>H98+H99+H100+H101+H102</f>
        <v>0</v>
      </c>
      <c r="I97" s="24">
        <f>I98+I99+I100+I101+I102</f>
        <v>0</v>
      </c>
      <c r="J97" s="24">
        <f>J98+J99+J100+J101+J102</f>
        <v>5000</v>
      </c>
      <c r="K97" s="37"/>
    </row>
    <row r="98" spans="1:11" s="8" customFormat="1" x14ac:dyDescent="0.2">
      <c r="A98" s="38" t="s">
        <v>88</v>
      </c>
      <c r="B98" s="137" t="s">
        <v>67</v>
      </c>
      <c r="C98" s="185">
        <v>0</v>
      </c>
      <c r="D98" s="36">
        <v>0</v>
      </c>
      <c r="E98" s="36">
        <v>0</v>
      </c>
      <c r="F98" s="30" t="s">
        <v>261</v>
      </c>
      <c r="G98" s="36"/>
      <c r="H98" s="36"/>
      <c r="I98" s="16">
        <f t="shared" ref="I98:I171" si="9">G98+H98</f>
        <v>0</v>
      </c>
      <c r="J98" s="16">
        <f t="shared" ref="J98:J171" si="10">E98+I98</f>
        <v>0</v>
      </c>
      <c r="K98" s="37"/>
    </row>
    <row r="99" spans="1:11" s="8" customFormat="1" x14ac:dyDescent="0.2">
      <c r="A99" s="38" t="s">
        <v>89</v>
      </c>
      <c r="B99" s="137" t="s">
        <v>90</v>
      </c>
      <c r="C99" s="185">
        <v>0</v>
      </c>
      <c r="D99" s="36">
        <v>0</v>
      </c>
      <c r="E99" s="36">
        <v>0</v>
      </c>
      <c r="F99" s="30" t="s">
        <v>261</v>
      </c>
      <c r="G99" s="36"/>
      <c r="H99" s="36"/>
      <c r="I99" s="16">
        <f t="shared" si="9"/>
        <v>0</v>
      </c>
      <c r="J99" s="16">
        <f t="shared" si="10"/>
        <v>0</v>
      </c>
      <c r="K99" s="37"/>
    </row>
    <row r="100" spans="1:11" s="8" customFormat="1" x14ac:dyDescent="0.2">
      <c r="A100" s="38" t="s">
        <v>91</v>
      </c>
      <c r="B100" s="137" t="s">
        <v>92</v>
      </c>
      <c r="C100" s="185">
        <v>3729.2</v>
      </c>
      <c r="D100" s="30">
        <v>5000</v>
      </c>
      <c r="E100" s="30">
        <v>5000</v>
      </c>
      <c r="F100" s="30" t="s">
        <v>261</v>
      </c>
      <c r="G100" s="30"/>
      <c r="H100" s="36"/>
      <c r="I100" s="16">
        <f t="shared" si="9"/>
        <v>0</v>
      </c>
      <c r="J100" s="16">
        <f t="shared" si="10"/>
        <v>5000</v>
      </c>
      <c r="K100" s="31"/>
    </row>
    <row r="101" spans="1:11" s="8" customFormat="1" ht="31.5" x14ac:dyDescent="0.2">
      <c r="A101" s="38" t="s">
        <v>93</v>
      </c>
      <c r="B101" s="137" t="s">
        <v>94</v>
      </c>
      <c r="C101" s="185">
        <v>0</v>
      </c>
      <c r="D101" s="36">
        <v>0</v>
      </c>
      <c r="E101" s="36">
        <v>0</v>
      </c>
      <c r="F101" s="30" t="s">
        <v>261</v>
      </c>
      <c r="G101" s="36"/>
      <c r="H101" s="36"/>
      <c r="I101" s="16">
        <f t="shared" si="9"/>
        <v>0</v>
      </c>
      <c r="J101" s="16">
        <f t="shared" si="10"/>
        <v>0</v>
      </c>
      <c r="K101" s="37"/>
    </row>
    <row r="102" spans="1:11" s="8" customFormat="1" x14ac:dyDescent="0.2">
      <c r="A102" s="38">
        <v>4.5</v>
      </c>
      <c r="B102" s="137" t="s">
        <v>73</v>
      </c>
      <c r="C102" s="185">
        <v>0</v>
      </c>
      <c r="D102" s="36">
        <v>0</v>
      </c>
      <c r="E102" s="36">
        <v>0</v>
      </c>
      <c r="F102" s="30" t="s">
        <v>261</v>
      </c>
      <c r="G102" s="36"/>
      <c r="H102" s="36"/>
      <c r="I102" s="16">
        <f t="shared" si="9"/>
        <v>0</v>
      </c>
      <c r="J102" s="16">
        <f t="shared" si="10"/>
        <v>0</v>
      </c>
      <c r="K102" s="37"/>
    </row>
    <row r="103" spans="1:11" s="8" customFormat="1" x14ac:dyDescent="0.2">
      <c r="A103" s="38"/>
      <c r="B103" s="137" t="s">
        <v>222</v>
      </c>
      <c r="C103" s="185"/>
      <c r="D103" s="36">
        <v>0</v>
      </c>
      <c r="E103" s="36">
        <v>0</v>
      </c>
      <c r="F103" s="30" t="s">
        <v>261</v>
      </c>
      <c r="G103" s="36"/>
      <c r="H103" s="36"/>
      <c r="I103" s="16"/>
      <c r="J103" s="16"/>
      <c r="K103" s="37"/>
    </row>
    <row r="104" spans="1:11" s="8" customFormat="1" ht="63" x14ac:dyDescent="0.2">
      <c r="A104" s="38" t="s">
        <v>224</v>
      </c>
      <c r="B104" s="159" t="s">
        <v>223</v>
      </c>
      <c r="C104" s="186">
        <v>0</v>
      </c>
      <c r="D104" s="36">
        <v>0</v>
      </c>
      <c r="E104" s="36">
        <v>0</v>
      </c>
      <c r="F104" s="30" t="s">
        <v>261</v>
      </c>
      <c r="G104" s="36"/>
      <c r="H104" s="36"/>
      <c r="I104" s="16"/>
      <c r="J104" s="16"/>
      <c r="K104" s="37"/>
    </row>
    <row r="105" spans="1:11" s="8" customFormat="1" ht="30" x14ac:dyDescent="0.2">
      <c r="A105" s="167" t="s">
        <v>192</v>
      </c>
      <c r="B105" s="168" t="s">
        <v>329</v>
      </c>
      <c r="C105" s="186">
        <v>0</v>
      </c>
      <c r="D105" s="36">
        <v>0</v>
      </c>
      <c r="E105" s="36">
        <v>0</v>
      </c>
      <c r="F105" s="30"/>
      <c r="G105" s="36"/>
      <c r="H105" s="36"/>
      <c r="I105" s="16"/>
      <c r="J105" s="16"/>
      <c r="K105" s="37"/>
    </row>
    <row r="106" spans="1:11" s="8" customFormat="1" x14ac:dyDescent="0.2">
      <c r="A106" s="165" t="s">
        <v>95</v>
      </c>
      <c r="B106" s="34" t="s">
        <v>96</v>
      </c>
      <c r="C106" s="24">
        <v>27489</v>
      </c>
      <c r="D106" s="24">
        <f>D107+D109+D110+D112+D113+D114+D118+D121+D123</f>
        <v>30953.500000000004</v>
      </c>
      <c r="E106" s="24">
        <f>E107+E109+E110+E112+E113+E114+E118+E121+E123</f>
        <v>31545.300000000003</v>
      </c>
      <c r="F106" s="30" t="s">
        <v>261</v>
      </c>
      <c r="G106" s="24">
        <f>G107+G109+G110+G112+G113+G114+G118+G119+G121+G123</f>
        <v>0</v>
      </c>
      <c r="H106" s="24">
        <f>H107+H109+H110+H112+H113+H114+H118+H119+H121+H123</f>
        <v>0</v>
      </c>
      <c r="I106" s="24">
        <f>I107+I109+I110+I112+I113+I114+I118+I119+I121+I123</f>
        <v>0</v>
      </c>
      <c r="J106" s="24">
        <f>J107+J109+J110+J112+J113+J114+J118+J119+J121+J123</f>
        <v>32191.700000000004</v>
      </c>
      <c r="K106" s="40"/>
    </row>
    <row r="107" spans="1:11" s="8" customFormat="1" ht="137.25" customHeight="1" x14ac:dyDescent="0.2">
      <c r="A107" s="38" t="s">
        <v>97</v>
      </c>
      <c r="B107" s="159" t="s">
        <v>98</v>
      </c>
      <c r="C107" s="32">
        <v>4218.3</v>
      </c>
      <c r="D107" s="30">
        <v>1000</v>
      </c>
      <c r="E107" s="30">
        <v>1591.8</v>
      </c>
      <c r="F107" s="30" t="s">
        <v>261</v>
      </c>
      <c r="G107" s="30"/>
      <c r="H107" s="30"/>
      <c r="I107" s="16">
        <f>G107</f>
        <v>0</v>
      </c>
      <c r="J107" s="16">
        <f t="shared" si="10"/>
        <v>1591.8</v>
      </c>
      <c r="K107" s="194"/>
    </row>
    <row r="108" spans="1:11" x14ac:dyDescent="0.2">
      <c r="A108" s="38" t="s">
        <v>99</v>
      </c>
      <c r="B108" s="35" t="s">
        <v>44</v>
      </c>
      <c r="C108" s="183">
        <v>0</v>
      </c>
      <c r="D108" s="36">
        <v>0</v>
      </c>
      <c r="E108" s="36">
        <v>0</v>
      </c>
      <c r="F108" s="30" t="s">
        <v>261</v>
      </c>
      <c r="G108" s="36"/>
      <c r="H108" s="36"/>
      <c r="I108" s="16">
        <f t="shared" si="9"/>
        <v>0</v>
      </c>
      <c r="J108" s="16">
        <f t="shared" si="10"/>
        <v>0</v>
      </c>
      <c r="K108" s="37"/>
    </row>
    <row r="109" spans="1:11" ht="182.25" customHeight="1" x14ac:dyDescent="0.2">
      <c r="A109" s="38" t="s">
        <v>100</v>
      </c>
      <c r="B109" s="159" t="s">
        <v>101</v>
      </c>
      <c r="C109" s="32">
        <v>18138</v>
      </c>
      <c r="D109" s="30">
        <v>24200.400000000001</v>
      </c>
      <c r="E109" s="30">
        <v>24200.400000000001</v>
      </c>
      <c r="F109" s="30" t="s">
        <v>261</v>
      </c>
      <c r="G109" s="30"/>
      <c r="H109" s="30"/>
      <c r="I109" s="16"/>
      <c r="J109" s="16">
        <f t="shared" si="10"/>
        <v>24200.400000000001</v>
      </c>
      <c r="K109" s="39"/>
    </row>
    <row r="110" spans="1:11" x14ac:dyDescent="0.2">
      <c r="A110" s="38" t="s">
        <v>102</v>
      </c>
      <c r="B110" s="159" t="s">
        <v>103</v>
      </c>
      <c r="C110" s="32">
        <v>106.8</v>
      </c>
      <c r="D110" s="30">
        <v>169</v>
      </c>
      <c r="E110" s="30">
        <v>169</v>
      </c>
      <c r="F110" s="30">
        <v>169</v>
      </c>
      <c r="G110" s="30"/>
      <c r="H110" s="30"/>
      <c r="I110" s="16">
        <f t="shared" si="9"/>
        <v>0</v>
      </c>
      <c r="J110" s="16">
        <f t="shared" si="10"/>
        <v>169</v>
      </c>
      <c r="K110" s="39"/>
    </row>
    <row r="111" spans="1:11" x14ac:dyDescent="0.2">
      <c r="A111" s="38" t="s">
        <v>104</v>
      </c>
      <c r="B111" s="35" t="s">
        <v>44</v>
      </c>
      <c r="C111" s="183">
        <v>0</v>
      </c>
      <c r="D111" s="36">
        <v>0</v>
      </c>
      <c r="E111" s="36">
        <v>0</v>
      </c>
      <c r="F111" s="30"/>
      <c r="G111" s="36"/>
      <c r="H111" s="36"/>
      <c r="I111" s="16">
        <f t="shared" si="9"/>
        <v>0</v>
      </c>
      <c r="J111" s="16">
        <f t="shared" si="10"/>
        <v>0</v>
      </c>
      <c r="K111" s="37"/>
    </row>
    <row r="112" spans="1:11" x14ac:dyDescent="0.2">
      <c r="A112" s="38" t="s">
        <v>105</v>
      </c>
      <c r="B112" s="159" t="s">
        <v>106</v>
      </c>
      <c r="C112" s="32">
        <v>0</v>
      </c>
      <c r="D112" s="30">
        <v>0</v>
      </c>
      <c r="E112" s="30">
        <v>0</v>
      </c>
      <c r="F112" s="30" t="s">
        <v>261</v>
      </c>
      <c r="G112" s="30"/>
      <c r="H112" s="30"/>
      <c r="I112" s="16">
        <f t="shared" si="9"/>
        <v>0</v>
      </c>
      <c r="J112" s="16">
        <f t="shared" si="10"/>
        <v>0</v>
      </c>
      <c r="K112" s="39"/>
    </row>
    <row r="113" spans="1:11" x14ac:dyDescent="0.2">
      <c r="A113" s="38" t="s">
        <v>107</v>
      </c>
      <c r="B113" s="159" t="s">
        <v>108</v>
      </c>
      <c r="C113" s="32">
        <v>17.5</v>
      </c>
      <c r="D113" s="30">
        <v>0</v>
      </c>
      <c r="E113" s="30">
        <v>0</v>
      </c>
      <c r="F113" s="30"/>
      <c r="G113" s="30"/>
      <c r="H113" s="30"/>
      <c r="I113" s="16">
        <f t="shared" si="9"/>
        <v>0</v>
      </c>
      <c r="J113" s="16">
        <f t="shared" si="10"/>
        <v>0</v>
      </c>
      <c r="K113" s="39"/>
    </row>
    <row r="114" spans="1:11" x14ac:dyDescent="0.2">
      <c r="A114" s="38" t="s">
        <v>109</v>
      </c>
      <c r="B114" s="159" t="s">
        <v>110</v>
      </c>
      <c r="C114" s="32">
        <v>587.1</v>
      </c>
      <c r="D114" s="30">
        <v>627.9</v>
      </c>
      <c r="E114" s="30">
        <v>627.9</v>
      </c>
      <c r="F114" s="30">
        <v>627.9</v>
      </c>
      <c r="G114" s="30"/>
      <c r="H114" s="30"/>
      <c r="I114" s="16"/>
      <c r="J114" s="16">
        <f t="shared" si="10"/>
        <v>627.9</v>
      </c>
      <c r="K114" s="39"/>
    </row>
    <row r="115" spans="1:11" x14ac:dyDescent="0.2">
      <c r="A115" s="38"/>
      <c r="B115" s="159" t="s">
        <v>17</v>
      </c>
      <c r="C115" s="32"/>
      <c r="D115" s="30"/>
      <c r="E115" s="30"/>
      <c r="F115" s="30"/>
      <c r="G115" s="30"/>
      <c r="H115" s="30"/>
      <c r="I115" s="16"/>
      <c r="J115" s="16"/>
      <c r="K115" s="39"/>
    </row>
    <row r="116" spans="1:11" x14ac:dyDescent="0.2">
      <c r="A116" s="38" t="s">
        <v>111</v>
      </c>
      <c r="B116" s="35" t="s">
        <v>263</v>
      </c>
      <c r="C116" s="183">
        <v>0</v>
      </c>
      <c r="D116" s="36">
        <v>0</v>
      </c>
      <c r="E116" s="36">
        <v>0</v>
      </c>
      <c r="F116" s="30"/>
      <c r="G116" s="36"/>
      <c r="H116" s="36"/>
      <c r="I116" s="16"/>
      <c r="J116" s="16"/>
      <c r="K116" s="37"/>
    </row>
    <row r="117" spans="1:11" ht="31.5" x14ac:dyDescent="0.2">
      <c r="A117" s="164" t="s">
        <v>112</v>
      </c>
      <c r="B117" s="159" t="s">
        <v>264</v>
      </c>
      <c r="C117" s="183">
        <v>0</v>
      </c>
      <c r="D117" s="36">
        <v>0</v>
      </c>
      <c r="E117" s="36">
        <v>0</v>
      </c>
      <c r="F117" s="30"/>
      <c r="G117" s="36"/>
      <c r="H117" s="36"/>
      <c r="I117" s="16"/>
      <c r="J117" s="16"/>
      <c r="K117" s="37"/>
    </row>
    <row r="118" spans="1:11" x14ac:dyDescent="0.2">
      <c r="A118" s="164" t="s">
        <v>114</v>
      </c>
      <c r="B118" s="159" t="s">
        <v>115</v>
      </c>
      <c r="C118" s="183">
        <v>0</v>
      </c>
      <c r="D118" s="30">
        <v>300</v>
      </c>
      <c r="E118" s="30">
        <v>300</v>
      </c>
      <c r="F118" s="30" t="s">
        <v>261</v>
      </c>
      <c r="G118" s="36"/>
      <c r="H118" s="36"/>
      <c r="I118" s="16"/>
      <c r="J118" s="16">
        <f>E118+G118</f>
        <v>300</v>
      </c>
      <c r="K118" s="37"/>
    </row>
    <row r="119" spans="1:11" ht="31.5" x14ac:dyDescent="0.2">
      <c r="A119" s="41" t="s">
        <v>116</v>
      </c>
      <c r="B119" s="159" t="s">
        <v>113</v>
      </c>
      <c r="C119" s="32">
        <v>0</v>
      </c>
      <c r="D119" s="30">
        <v>0</v>
      </c>
      <c r="E119" s="30">
        <v>0</v>
      </c>
      <c r="F119" s="30" t="s">
        <v>261</v>
      </c>
      <c r="G119" s="30"/>
      <c r="H119" s="30"/>
      <c r="I119" s="16">
        <f t="shared" si="9"/>
        <v>0</v>
      </c>
      <c r="J119" s="16">
        <f t="shared" si="10"/>
        <v>0</v>
      </c>
      <c r="K119" s="39"/>
    </row>
    <row r="120" spans="1:11" ht="47.25" x14ac:dyDescent="0.2">
      <c r="A120" s="41" t="s">
        <v>117</v>
      </c>
      <c r="B120" s="159" t="s">
        <v>229</v>
      </c>
      <c r="C120" s="32">
        <v>0</v>
      </c>
      <c r="D120" s="30">
        <v>0</v>
      </c>
      <c r="E120" s="30">
        <v>0</v>
      </c>
      <c r="F120" s="30"/>
      <c r="G120" s="30"/>
      <c r="H120" s="30"/>
      <c r="I120" s="16"/>
      <c r="J120" s="16"/>
      <c r="K120" s="39"/>
    </row>
    <row r="121" spans="1:11" ht="82.5" customHeight="1" x14ac:dyDescent="0.2">
      <c r="A121" s="41" t="s">
        <v>228</v>
      </c>
      <c r="B121" s="159" t="s">
        <v>262</v>
      </c>
      <c r="C121" s="32">
        <v>1058.5</v>
      </c>
      <c r="D121" s="30">
        <v>622.4</v>
      </c>
      <c r="E121" s="30">
        <v>622.4</v>
      </c>
      <c r="F121" s="30" t="s">
        <v>261</v>
      </c>
      <c r="G121" s="30"/>
      <c r="H121" s="30"/>
      <c r="I121" s="16">
        <f t="shared" si="9"/>
        <v>0</v>
      </c>
      <c r="J121" s="16">
        <f t="shared" si="10"/>
        <v>622.4</v>
      </c>
      <c r="K121" s="39"/>
    </row>
    <row r="122" spans="1:11" ht="31.5" x14ac:dyDescent="0.2">
      <c r="A122" s="41" t="s">
        <v>266</v>
      </c>
      <c r="B122" s="159" t="s">
        <v>265</v>
      </c>
      <c r="C122" s="32">
        <v>0</v>
      </c>
      <c r="D122" s="30">
        <v>0</v>
      </c>
      <c r="E122" s="30">
        <v>0</v>
      </c>
      <c r="F122" s="30"/>
      <c r="G122" s="30"/>
      <c r="H122" s="30"/>
      <c r="I122" s="16"/>
      <c r="J122" s="16"/>
      <c r="K122" s="39"/>
    </row>
    <row r="123" spans="1:11" x14ac:dyDescent="0.2">
      <c r="A123" s="41">
        <v>5.13</v>
      </c>
      <c r="B123" s="159" t="s">
        <v>118</v>
      </c>
      <c r="C123" s="187">
        <v>3362.7</v>
      </c>
      <c r="D123" s="150">
        <v>4033.8</v>
      </c>
      <c r="E123" s="150">
        <v>4033.8</v>
      </c>
      <c r="F123" s="150">
        <v>4033.8</v>
      </c>
      <c r="G123" s="150"/>
      <c r="H123" s="150">
        <f t="shared" ref="H123:J123" si="11">SUM(H124:H152)</f>
        <v>0</v>
      </c>
      <c r="I123" s="150">
        <f t="shared" si="11"/>
        <v>0</v>
      </c>
      <c r="J123" s="150">
        <f t="shared" si="11"/>
        <v>4680.2</v>
      </c>
      <c r="K123" s="39"/>
    </row>
    <row r="124" spans="1:11" x14ac:dyDescent="0.2">
      <c r="A124" s="138" t="s">
        <v>281</v>
      </c>
      <c r="B124" s="20" t="s">
        <v>230</v>
      </c>
      <c r="C124" s="32">
        <v>0</v>
      </c>
      <c r="D124" s="30">
        <v>0</v>
      </c>
      <c r="E124" s="30">
        <v>0</v>
      </c>
      <c r="F124" s="30">
        <v>0</v>
      </c>
      <c r="G124" s="30"/>
      <c r="H124" s="30"/>
      <c r="I124" s="16"/>
      <c r="J124" s="16">
        <f>E124+G124</f>
        <v>0</v>
      </c>
      <c r="K124" s="39"/>
    </row>
    <row r="125" spans="1:11" ht="31.5" x14ac:dyDescent="0.2">
      <c r="A125" s="138" t="s">
        <v>282</v>
      </c>
      <c r="B125" s="20" t="s">
        <v>231</v>
      </c>
      <c r="C125" s="32">
        <v>62.8</v>
      </c>
      <c r="D125" s="30">
        <v>100</v>
      </c>
      <c r="E125" s="30">
        <v>100</v>
      </c>
      <c r="F125" s="30">
        <v>100</v>
      </c>
      <c r="G125" s="30"/>
      <c r="H125" s="30"/>
      <c r="I125" s="16"/>
      <c r="J125" s="16">
        <f>E124:E125+G125</f>
        <v>100</v>
      </c>
      <c r="K125" s="39"/>
    </row>
    <row r="126" spans="1:11" x14ac:dyDescent="0.2">
      <c r="A126" s="138" t="s">
        <v>283</v>
      </c>
      <c r="B126" s="20" t="s">
        <v>343</v>
      </c>
      <c r="C126" s="32">
        <v>415.9</v>
      </c>
      <c r="D126" s="30">
        <v>300</v>
      </c>
      <c r="E126" s="30">
        <v>300</v>
      </c>
      <c r="F126" s="30">
        <v>300</v>
      </c>
      <c r="G126" s="30"/>
      <c r="H126" s="30"/>
      <c r="I126" s="16"/>
      <c r="J126" s="16">
        <f t="shared" ref="J126:J134" si="12">E126+G126</f>
        <v>300</v>
      </c>
      <c r="K126" s="39"/>
    </row>
    <row r="127" spans="1:11" x14ac:dyDescent="0.2">
      <c r="A127" s="138" t="s">
        <v>284</v>
      </c>
      <c r="B127" s="20" t="s">
        <v>232</v>
      </c>
      <c r="C127" s="32">
        <v>0</v>
      </c>
      <c r="D127" s="30">
        <v>0</v>
      </c>
      <c r="E127" s="30">
        <v>0</v>
      </c>
      <c r="F127" s="30">
        <v>0</v>
      </c>
      <c r="G127" s="30"/>
      <c r="H127" s="30"/>
      <c r="I127" s="16"/>
      <c r="J127" s="16"/>
      <c r="K127" s="39"/>
    </row>
    <row r="128" spans="1:11" x14ac:dyDescent="0.2">
      <c r="A128" s="138" t="s">
        <v>285</v>
      </c>
      <c r="B128" s="20" t="s">
        <v>233</v>
      </c>
      <c r="C128" s="32">
        <v>18</v>
      </c>
      <c r="D128" s="30">
        <v>30</v>
      </c>
      <c r="E128" s="30">
        <v>30</v>
      </c>
      <c r="F128" s="30">
        <v>30</v>
      </c>
      <c r="G128" s="30"/>
      <c r="H128" s="30"/>
      <c r="I128" s="16"/>
      <c r="J128" s="16">
        <f t="shared" si="12"/>
        <v>30</v>
      </c>
      <c r="K128" s="39"/>
    </row>
    <row r="129" spans="1:11" x14ac:dyDescent="0.2">
      <c r="A129" s="138" t="s">
        <v>286</v>
      </c>
      <c r="B129" s="20" t="s">
        <v>234</v>
      </c>
      <c r="C129" s="32">
        <v>81.099999999999994</v>
      </c>
      <c r="D129" s="30">
        <v>100</v>
      </c>
      <c r="E129" s="30">
        <v>100</v>
      </c>
      <c r="F129" s="30">
        <v>100</v>
      </c>
      <c r="G129" s="30"/>
      <c r="H129" s="30"/>
      <c r="I129" s="16"/>
      <c r="J129" s="16">
        <f t="shared" si="12"/>
        <v>100</v>
      </c>
      <c r="K129" s="39"/>
    </row>
    <row r="130" spans="1:11" x14ac:dyDescent="0.2">
      <c r="A130" s="138" t="s">
        <v>287</v>
      </c>
      <c r="B130" s="20" t="s">
        <v>235</v>
      </c>
      <c r="C130" s="32">
        <v>139.5</v>
      </c>
      <c r="D130" s="30">
        <v>200</v>
      </c>
      <c r="E130" s="30">
        <v>200</v>
      </c>
      <c r="F130" s="30">
        <v>200</v>
      </c>
      <c r="G130" s="30"/>
      <c r="H130" s="30"/>
      <c r="I130" s="16"/>
      <c r="J130" s="16">
        <f t="shared" si="12"/>
        <v>200</v>
      </c>
      <c r="K130" s="39"/>
    </row>
    <row r="131" spans="1:11" x14ac:dyDescent="0.2">
      <c r="A131" s="138" t="s">
        <v>288</v>
      </c>
      <c r="B131" s="20" t="s">
        <v>236</v>
      </c>
      <c r="C131" s="32">
        <v>25.3</v>
      </c>
      <c r="D131" s="30">
        <v>50</v>
      </c>
      <c r="E131" s="30">
        <v>50</v>
      </c>
      <c r="F131" s="30">
        <v>50</v>
      </c>
      <c r="G131" s="30"/>
      <c r="H131" s="30"/>
      <c r="I131" s="16"/>
      <c r="J131" s="16">
        <f t="shared" si="12"/>
        <v>50</v>
      </c>
      <c r="K131" s="39"/>
    </row>
    <row r="132" spans="1:11" x14ac:dyDescent="0.2">
      <c r="A132" s="138" t="s">
        <v>289</v>
      </c>
      <c r="B132" s="20" t="s">
        <v>237</v>
      </c>
      <c r="C132" s="32">
        <v>36.700000000000003</v>
      </c>
      <c r="D132" s="30">
        <v>50</v>
      </c>
      <c r="E132" s="30">
        <v>50</v>
      </c>
      <c r="F132" s="30">
        <v>50</v>
      </c>
      <c r="G132" s="30"/>
      <c r="H132" s="30"/>
      <c r="I132" s="16"/>
      <c r="J132" s="16">
        <f t="shared" si="12"/>
        <v>50</v>
      </c>
      <c r="K132" s="39"/>
    </row>
    <row r="133" spans="1:11" x14ac:dyDescent="0.2">
      <c r="A133" s="138" t="s">
        <v>290</v>
      </c>
      <c r="B133" s="20" t="s">
        <v>238</v>
      </c>
      <c r="C133" s="32">
        <v>0</v>
      </c>
      <c r="D133" s="30">
        <v>0</v>
      </c>
      <c r="E133" s="30">
        <v>0</v>
      </c>
      <c r="F133" s="30">
        <v>0</v>
      </c>
      <c r="G133" s="30"/>
      <c r="H133" s="30"/>
      <c r="I133" s="16"/>
      <c r="J133" s="16">
        <f t="shared" si="12"/>
        <v>0</v>
      </c>
      <c r="K133" s="39"/>
    </row>
    <row r="134" spans="1:11" x14ac:dyDescent="0.2">
      <c r="A134" s="138" t="s">
        <v>291</v>
      </c>
      <c r="B134" s="20" t="s">
        <v>239</v>
      </c>
      <c r="C134" s="32">
        <v>680.3</v>
      </c>
      <c r="D134" s="30">
        <v>400</v>
      </c>
      <c r="E134" s="30">
        <v>400</v>
      </c>
      <c r="F134" s="30">
        <v>400</v>
      </c>
      <c r="G134" s="30"/>
      <c r="H134" s="30"/>
      <c r="I134" s="16"/>
      <c r="J134" s="16">
        <f t="shared" si="12"/>
        <v>400</v>
      </c>
      <c r="K134" s="39"/>
    </row>
    <row r="135" spans="1:11" x14ac:dyDescent="0.2">
      <c r="A135" s="138" t="s">
        <v>292</v>
      </c>
      <c r="B135" s="20" t="s">
        <v>240</v>
      </c>
      <c r="C135" s="32">
        <v>313.7</v>
      </c>
      <c r="D135" s="30">
        <v>600</v>
      </c>
      <c r="E135" s="30">
        <v>600</v>
      </c>
      <c r="F135" s="30">
        <v>600</v>
      </c>
      <c r="G135" s="30"/>
      <c r="H135" s="30"/>
      <c r="I135" s="16"/>
      <c r="J135" s="16">
        <f>E135+G135</f>
        <v>600</v>
      </c>
      <c r="K135" s="39"/>
    </row>
    <row r="136" spans="1:11" ht="50.25" customHeight="1" x14ac:dyDescent="0.2">
      <c r="A136" s="138" t="s">
        <v>293</v>
      </c>
      <c r="B136" s="20" t="s">
        <v>241</v>
      </c>
      <c r="C136" s="32">
        <v>201</v>
      </c>
      <c r="D136" s="30">
        <v>710</v>
      </c>
      <c r="E136" s="30">
        <v>710</v>
      </c>
      <c r="F136" s="30">
        <v>710</v>
      </c>
      <c r="G136" s="30"/>
      <c r="H136" s="30"/>
      <c r="I136" s="16">
        <f>G136</f>
        <v>0</v>
      </c>
      <c r="J136" s="16">
        <f>E136+G136</f>
        <v>710</v>
      </c>
      <c r="K136" s="39"/>
    </row>
    <row r="137" spans="1:11" ht="47.25" x14ac:dyDescent="0.2">
      <c r="A137" s="138" t="s">
        <v>294</v>
      </c>
      <c r="B137" s="20" t="s">
        <v>242</v>
      </c>
      <c r="C137" s="32">
        <v>0</v>
      </c>
      <c r="D137" s="30">
        <v>0</v>
      </c>
      <c r="E137" s="30">
        <v>0</v>
      </c>
      <c r="F137" s="30">
        <v>0</v>
      </c>
      <c r="G137" s="30"/>
      <c r="H137" s="30"/>
      <c r="I137" s="16"/>
      <c r="J137" s="16"/>
      <c r="K137" s="39"/>
    </row>
    <row r="138" spans="1:11" x14ac:dyDescent="0.2">
      <c r="A138" s="138" t="s">
        <v>295</v>
      </c>
      <c r="B138" s="20" t="s">
        <v>243</v>
      </c>
      <c r="C138" s="32">
        <v>152.80000000000001</v>
      </c>
      <c r="D138" s="30">
        <v>200</v>
      </c>
      <c r="E138" s="30">
        <v>200</v>
      </c>
      <c r="F138" s="30">
        <v>200</v>
      </c>
      <c r="G138" s="30"/>
      <c r="H138" s="30"/>
      <c r="I138" s="16"/>
      <c r="J138" s="16">
        <f t="shared" ref="J138:J145" si="13">E138+G138</f>
        <v>200</v>
      </c>
      <c r="K138" s="39"/>
    </row>
    <row r="139" spans="1:11" x14ac:dyDescent="0.2">
      <c r="A139" s="138" t="s">
        <v>296</v>
      </c>
      <c r="B139" s="20" t="s">
        <v>244</v>
      </c>
      <c r="C139" s="32">
        <v>518.29999999999995</v>
      </c>
      <c r="D139" s="30">
        <v>600</v>
      </c>
      <c r="E139" s="30">
        <v>600</v>
      </c>
      <c r="F139" s="30">
        <v>600</v>
      </c>
      <c r="G139" s="30"/>
      <c r="H139" s="30"/>
      <c r="I139" s="16"/>
      <c r="J139" s="16">
        <f t="shared" si="13"/>
        <v>600</v>
      </c>
      <c r="K139" s="39"/>
    </row>
    <row r="140" spans="1:11" x14ac:dyDescent="0.2">
      <c r="A140" s="138" t="s">
        <v>297</v>
      </c>
      <c r="B140" s="20" t="s">
        <v>245</v>
      </c>
      <c r="C140" s="32">
        <v>436.3</v>
      </c>
      <c r="D140" s="30">
        <v>500</v>
      </c>
      <c r="E140" s="30">
        <v>500</v>
      </c>
      <c r="F140" s="30">
        <v>500</v>
      </c>
      <c r="G140" s="30"/>
      <c r="H140" s="30"/>
      <c r="I140" s="16"/>
      <c r="J140" s="16">
        <f t="shared" si="13"/>
        <v>500</v>
      </c>
      <c r="K140" s="39"/>
    </row>
    <row r="141" spans="1:11" x14ac:dyDescent="0.2">
      <c r="A141" s="138" t="s">
        <v>298</v>
      </c>
      <c r="B141" s="20" t="s">
        <v>246</v>
      </c>
      <c r="C141" s="32">
        <v>0</v>
      </c>
      <c r="D141" s="30">
        <v>0</v>
      </c>
      <c r="E141" s="30">
        <v>0</v>
      </c>
      <c r="F141" s="30">
        <v>0</v>
      </c>
      <c r="G141" s="30"/>
      <c r="H141" s="30"/>
      <c r="I141" s="16"/>
      <c r="J141" s="16">
        <f t="shared" si="13"/>
        <v>0</v>
      </c>
      <c r="K141" s="39"/>
    </row>
    <row r="142" spans="1:11" x14ac:dyDescent="0.2">
      <c r="A142" s="138" t="s">
        <v>299</v>
      </c>
      <c r="B142" s="20" t="s">
        <v>247</v>
      </c>
      <c r="C142" s="32">
        <v>0</v>
      </c>
      <c r="D142" s="30">
        <v>0</v>
      </c>
      <c r="E142" s="30">
        <v>0</v>
      </c>
      <c r="F142" s="30">
        <v>0</v>
      </c>
      <c r="G142" s="30"/>
      <c r="H142" s="30"/>
      <c r="I142" s="16"/>
      <c r="J142" s="16">
        <f t="shared" si="13"/>
        <v>0</v>
      </c>
      <c r="K142" s="39"/>
    </row>
    <row r="143" spans="1:11" x14ac:dyDescent="0.2">
      <c r="A143" s="138" t="s">
        <v>300</v>
      </c>
      <c r="B143" s="20" t="s">
        <v>248</v>
      </c>
      <c r="C143" s="32"/>
      <c r="D143" s="30">
        <v>0</v>
      </c>
      <c r="E143" s="30">
        <v>0</v>
      </c>
      <c r="F143" s="30">
        <v>0</v>
      </c>
      <c r="G143" s="30"/>
      <c r="H143" s="30"/>
      <c r="I143" s="16"/>
      <c r="J143" s="16">
        <f t="shared" si="13"/>
        <v>0</v>
      </c>
      <c r="K143" s="39"/>
    </row>
    <row r="144" spans="1:11" x14ac:dyDescent="0.2">
      <c r="A144" s="138" t="s">
        <v>301</v>
      </c>
      <c r="B144" s="20" t="s">
        <v>249</v>
      </c>
      <c r="C144" s="32">
        <v>0</v>
      </c>
      <c r="D144" s="30">
        <v>0</v>
      </c>
      <c r="E144" s="30">
        <v>0</v>
      </c>
      <c r="F144" s="30">
        <v>0</v>
      </c>
      <c r="G144" s="30"/>
      <c r="H144" s="30"/>
      <c r="I144" s="16">
        <f>G144</f>
        <v>0</v>
      </c>
      <c r="J144" s="16">
        <f t="shared" si="13"/>
        <v>0</v>
      </c>
      <c r="K144" s="39"/>
    </row>
    <row r="145" spans="1:11" x14ac:dyDescent="0.2">
      <c r="A145" s="138" t="s">
        <v>302</v>
      </c>
      <c r="B145" s="20" t="s">
        <v>250</v>
      </c>
      <c r="C145" s="32">
        <v>20</v>
      </c>
      <c r="D145" s="30">
        <v>20</v>
      </c>
      <c r="E145" s="30">
        <v>20</v>
      </c>
      <c r="F145" s="30">
        <v>20</v>
      </c>
      <c r="G145" s="30"/>
      <c r="H145" s="30"/>
      <c r="I145" s="16"/>
      <c r="J145" s="16">
        <f t="shared" si="13"/>
        <v>20</v>
      </c>
      <c r="K145" s="39"/>
    </row>
    <row r="146" spans="1:11" ht="47.25" x14ac:dyDescent="0.2">
      <c r="A146" s="138" t="s">
        <v>303</v>
      </c>
      <c r="B146" s="20" t="s">
        <v>267</v>
      </c>
      <c r="C146" s="32">
        <v>0</v>
      </c>
      <c r="D146" s="30">
        <v>0</v>
      </c>
      <c r="E146" s="30">
        <v>0</v>
      </c>
      <c r="F146" s="30">
        <v>0</v>
      </c>
      <c r="G146" s="30"/>
      <c r="H146" s="30"/>
      <c r="I146" s="16"/>
      <c r="J146" s="16"/>
      <c r="K146" s="39"/>
    </row>
    <row r="147" spans="1:11" ht="31.5" x14ac:dyDescent="0.2">
      <c r="A147" s="138" t="s">
        <v>304</v>
      </c>
      <c r="B147" s="20" t="s">
        <v>251</v>
      </c>
      <c r="C147" s="32">
        <v>24</v>
      </c>
      <c r="D147" s="30">
        <v>120</v>
      </c>
      <c r="E147" s="30">
        <v>120</v>
      </c>
      <c r="F147" s="30">
        <v>120</v>
      </c>
      <c r="G147" s="30"/>
      <c r="H147" s="30"/>
      <c r="I147" s="16"/>
      <c r="J147" s="16">
        <f>E147+G147</f>
        <v>120</v>
      </c>
      <c r="K147" s="39"/>
    </row>
    <row r="148" spans="1:11" ht="94.5" x14ac:dyDescent="0.2">
      <c r="A148" s="138" t="s">
        <v>305</v>
      </c>
      <c r="B148" s="135" t="s">
        <v>252</v>
      </c>
      <c r="C148" s="32">
        <v>0</v>
      </c>
      <c r="D148" s="30">
        <v>0</v>
      </c>
      <c r="E148" s="30">
        <v>0</v>
      </c>
      <c r="F148" s="30">
        <v>0</v>
      </c>
      <c r="G148" s="30"/>
      <c r="H148" s="30"/>
      <c r="I148" s="16"/>
      <c r="J148" s="16"/>
      <c r="K148" s="39"/>
    </row>
    <row r="149" spans="1:11" ht="31.5" x14ac:dyDescent="0.2">
      <c r="A149" s="138" t="s">
        <v>306</v>
      </c>
      <c r="B149" s="20" t="s">
        <v>253</v>
      </c>
      <c r="C149" s="32">
        <v>0</v>
      </c>
      <c r="D149" s="30">
        <v>0</v>
      </c>
      <c r="E149" s="30">
        <v>0</v>
      </c>
      <c r="F149" s="30">
        <v>0</v>
      </c>
      <c r="G149" s="30"/>
      <c r="H149" s="30"/>
      <c r="I149" s="16"/>
      <c r="J149" s="16"/>
      <c r="K149" s="39"/>
    </row>
    <row r="150" spans="1:11" x14ac:dyDescent="0.2">
      <c r="A150" s="138" t="s">
        <v>307</v>
      </c>
      <c r="B150" s="20" t="s">
        <v>254</v>
      </c>
      <c r="C150" s="32">
        <v>0</v>
      </c>
      <c r="D150" s="30">
        <v>0</v>
      </c>
      <c r="E150" s="30">
        <v>0</v>
      </c>
      <c r="F150" s="30">
        <v>0</v>
      </c>
      <c r="G150" s="30"/>
      <c r="H150" s="30"/>
      <c r="I150" s="16"/>
      <c r="J150" s="16"/>
      <c r="K150" s="39"/>
    </row>
    <row r="151" spans="1:11" ht="31.5" x14ac:dyDescent="0.2">
      <c r="A151" s="138" t="s">
        <v>308</v>
      </c>
      <c r="B151" s="20" t="s">
        <v>255</v>
      </c>
      <c r="C151" s="32">
        <v>0</v>
      </c>
      <c r="D151" s="30">
        <v>0</v>
      </c>
      <c r="E151" s="30">
        <v>0</v>
      </c>
      <c r="F151" s="30">
        <v>0</v>
      </c>
      <c r="G151" s="30"/>
      <c r="H151" s="30"/>
      <c r="I151" s="16"/>
      <c r="J151" s="16"/>
      <c r="K151" s="39"/>
    </row>
    <row r="152" spans="1:11" x14ac:dyDescent="0.2">
      <c r="A152" s="138" t="s">
        <v>344</v>
      </c>
      <c r="B152" s="20" t="s">
        <v>256</v>
      </c>
      <c r="C152" s="32">
        <v>237</v>
      </c>
      <c r="D152" s="30">
        <v>53.8</v>
      </c>
      <c r="E152" s="30">
        <v>700.2</v>
      </c>
      <c r="F152" s="30">
        <v>700.2</v>
      </c>
      <c r="G152" s="30"/>
      <c r="H152" s="30"/>
      <c r="I152" s="16">
        <f>G152</f>
        <v>0</v>
      </c>
      <c r="J152" s="16">
        <f t="shared" ref="J152" si="14">E152+G152</f>
        <v>700.2</v>
      </c>
      <c r="K152" s="39"/>
    </row>
    <row r="153" spans="1:11" ht="15.6" customHeight="1" x14ac:dyDescent="0.2">
      <c r="A153" s="200" t="s">
        <v>119</v>
      </c>
      <c r="B153" s="200"/>
      <c r="C153" s="188">
        <f>C9-C52</f>
        <v>39559.199999999997</v>
      </c>
      <c r="D153" s="24">
        <f>D9-D52</f>
        <v>0</v>
      </c>
      <c r="E153" s="24">
        <f>E9-E52</f>
        <v>-12664.899999999994</v>
      </c>
      <c r="F153" s="24"/>
      <c r="G153" s="24">
        <f>G9-G52</f>
        <v>0</v>
      </c>
      <c r="H153" s="24">
        <f>H9-H52</f>
        <v>0</v>
      </c>
      <c r="I153" s="24">
        <f>I9-I52</f>
        <v>0</v>
      </c>
      <c r="J153" s="24">
        <f>J9-J52</f>
        <v>-13311.300000000003</v>
      </c>
      <c r="K153" s="42"/>
    </row>
    <row r="154" spans="1:11" ht="15.6" customHeight="1" x14ac:dyDescent="0.2">
      <c r="A154" s="200" t="s">
        <v>120</v>
      </c>
      <c r="B154" s="200"/>
      <c r="C154" s="189">
        <v>24112.5</v>
      </c>
      <c r="D154" s="24">
        <v>0</v>
      </c>
      <c r="E154" s="24">
        <v>0</v>
      </c>
      <c r="F154" s="24">
        <v>0</v>
      </c>
      <c r="G154" s="24"/>
      <c r="H154" s="24"/>
      <c r="I154" s="24">
        <f t="shared" ref="I154:J154" si="15">I155+I159+I162+I165+I168+I171</f>
        <v>0</v>
      </c>
      <c r="J154" s="24">
        <f t="shared" si="15"/>
        <v>0</v>
      </c>
      <c r="K154" s="42"/>
    </row>
    <row r="155" spans="1:11" ht="15.6" customHeight="1" x14ac:dyDescent="0.2">
      <c r="A155" s="199" t="s">
        <v>121</v>
      </c>
      <c r="B155" s="200"/>
      <c r="C155" s="190">
        <v>24112.5</v>
      </c>
      <c r="D155" s="24">
        <v>0</v>
      </c>
      <c r="E155" s="24"/>
      <c r="F155" s="24">
        <v>0</v>
      </c>
      <c r="G155" s="24"/>
      <c r="H155" s="24"/>
      <c r="I155" s="193">
        <f t="shared" si="9"/>
        <v>0</v>
      </c>
      <c r="J155" s="193">
        <f t="shared" si="10"/>
        <v>0</v>
      </c>
      <c r="K155" s="42"/>
    </row>
    <row r="156" spans="1:11" ht="31.9" customHeight="1" x14ac:dyDescent="0.2">
      <c r="A156" s="219" t="s">
        <v>122</v>
      </c>
      <c r="B156" s="219"/>
      <c r="C156" s="190"/>
      <c r="D156" s="24"/>
      <c r="E156" s="24"/>
      <c r="F156" s="24"/>
      <c r="G156" s="24"/>
      <c r="H156" s="24"/>
      <c r="I156" s="193"/>
      <c r="J156" s="193"/>
      <c r="K156" s="42"/>
    </row>
    <row r="157" spans="1:11" ht="15.6" customHeight="1" x14ac:dyDescent="0.2">
      <c r="A157" s="198" t="s">
        <v>138</v>
      </c>
      <c r="B157" s="198"/>
      <c r="C157" s="190">
        <v>24112.5</v>
      </c>
      <c r="D157" s="24">
        <v>0</v>
      </c>
      <c r="E157" s="24"/>
      <c r="F157" s="24"/>
      <c r="G157" s="24"/>
      <c r="H157" s="24"/>
      <c r="I157" s="193">
        <f t="shared" si="9"/>
        <v>0</v>
      </c>
      <c r="J157" s="193">
        <f t="shared" si="10"/>
        <v>0</v>
      </c>
      <c r="K157" s="42"/>
    </row>
    <row r="158" spans="1:11" ht="15.6" customHeight="1" x14ac:dyDescent="0.2">
      <c r="A158" s="201" t="s">
        <v>330</v>
      </c>
      <c r="B158" s="202"/>
      <c r="C158" s="32">
        <v>0</v>
      </c>
      <c r="D158" s="24"/>
      <c r="E158" s="24"/>
      <c r="F158" s="24"/>
      <c r="G158" s="24"/>
      <c r="H158" s="24"/>
      <c r="I158" s="16"/>
      <c r="J158" s="16"/>
      <c r="K158" s="42"/>
    </row>
    <row r="159" spans="1:11" ht="15.6" customHeight="1" x14ac:dyDescent="0.2">
      <c r="A159" s="199" t="s">
        <v>123</v>
      </c>
      <c r="B159" s="199"/>
      <c r="C159" s="183">
        <v>0</v>
      </c>
      <c r="D159" s="24">
        <f t="shared" ref="D159:J159" si="16">D160+D161</f>
        <v>0</v>
      </c>
      <c r="E159" s="24">
        <f t="shared" si="16"/>
        <v>0</v>
      </c>
      <c r="F159" s="24">
        <v>0</v>
      </c>
      <c r="G159" s="24">
        <f t="shared" si="16"/>
        <v>0</v>
      </c>
      <c r="H159" s="24">
        <f t="shared" si="16"/>
        <v>0</v>
      </c>
      <c r="I159" s="24">
        <f t="shared" si="16"/>
        <v>0</v>
      </c>
      <c r="J159" s="24">
        <f t="shared" si="16"/>
        <v>0</v>
      </c>
      <c r="K159" s="42"/>
    </row>
    <row r="160" spans="1:11" ht="15.6" customHeight="1" x14ac:dyDescent="0.2">
      <c r="A160" s="198" t="s">
        <v>124</v>
      </c>
      <c r="B160" s="198"/>
      <c r="C160" s="32">
        <v>0</v>
      </c>
      <c r="D160" s="24">
        <v>0</v>
      </c>
      <c r="E160" s="24">
        <v>0</v>
      </c>
      <c r="F160" s="24">
        <v>0</v>
      </c>
      <c r="G160" s="24"/>
      <c r="H160" s="24"/>
      <c r="I160" s="16">
        <f t="shared" si="9"/>
        <v>0</v>
      </c>
      <c r="J160" s="16">
        <f t="shared" si="10"/>
        <v>0</v>
      </c>
      <c r="K160" s="42"/>
    </row>
    <row r="161" spans="1:11" ht="15.6" customHeight="1" x14ac:dyDescent="0.2">
      <c r="A161" s="198" t="s">
        <v>125</v>
      </c>
      <c r="B161" s="198"/>
      <c r="C161" s="32">
        <v>0</v>
      </c>
      <c r="D161" s="24">
        <v>0</v>
      </c>
      <c r="E161" s="24">
        <v>0</v>
      </c>
      <c r="F161" s="24">
        <v>0</v>
      </c>
      <c r="G161" s="24"/>
      <c r="H161" s="24"/>
      <c r="I161" s="16">
        <f t="shared" si="9"/>
        <v>0</v>
      </c>
      <c r="J161" s="16">
        <f t="shared" si="10"/>
        <v>0</v>
      </c>
      <c r="K161" s="42"/>
    </row>
    <row r="162" spans="1:11" ht="35.25" customHeight="1" x14ac:dyDescent="0.2">
      <c r="A162" s="199" t="s">
        <v>126</v>
      </c>
      <c r="B162" s="199"/>
      <c r="C162" s="183">
        <v>0</v>
      </c>
      <c r="D162" s="24">
        <f t="shared" ref="D162:J162" si="17">D163+D164</f>
        <v>0</v>
      </c>
      <c r="E162" s="24">
        <f t="shared" si="17"/>
        <v>0</v>
      </c>
      <c r="F162" s="24">
        <v>0</v>
      </c>
      <c r="G162" s="24">
        <f t="shared" si="17"/>
        <v>0</v>
      </c>
      <c r="H162" s="24">
        <f t="shared" si="17"/>
        <v>0</v>
      </c>
      <c r="I162" s="24">
        <f t="shared" si="17"/>
        <v>0</v>
      </c>
      <c r="J162" s="24">
        <f t="shared" si="17"/>
        <v>0</v>
      </c>
      <c r="K162" s="42"/>
    </row>
    <row r="163" spans="1:11" ht="15.6" customHeight="1" x14ac:dyDescent="0.2">
      <c r="A163" s="198" t="s">
        <v>124</v>
      </c>
      <c r="B163" s="198"/>
      <c r="C163" s="32">
        <v>0</v>
      </c>
      <c r="D163" s="24">
        <v>0</v>
      </c>
      <c r="E163" s="24">
        <v>0</v>
      </c>
      <c r="F163" s="24">
        <v>0</v>
      </c>
      <c r="G163" s="24">
        <v>0</v>
      </c>
      <c r="H163" s="24"/>
      <c r="I163" s="16">
        <f t="shared" si="9"/>
        <v>0</v>
      </c>
      <c r="J163" s="16">
        <f t="shared" si="10"/>
        <v>0</v>
      </c>
      <c r="K163" s="42"/>
    </row>
    <row r="164" spans="1:11" ht="15.6" customHeight="1" x14ac:dyDescent="0.2">
      <c r="A164" s="198" t="s">
        <v>125</v>
      </c>
      <c r="B164" s="198"/>
      <c r="C164" s="32">
        <v>0</v>
      </c>
      <c r="D164" s="24">
        <v>0</v>
      </c>
      <c r="E164" s="24">
        <v>0</v>
      </c>
      <c r="F164" s="24">
        <v>0</v>
      </c>
      <c r="G164" s="24">
        <v>0</v>
      </c>
      <c r="H164" s="24"/>
      <c r="I164" s="16">
        <f t="shared" si="9"/>
        <v>0</v>
      </c>
      <c r="J164" s="16">
        <f t="shared" si="10"/>
        <v>0</v>
      </c>
      <c r="K164" s="42"/>
    </row>
    <row r="165" spans="1:11" ht="17.45" customHeight="1" x14ac:dyDescent="0.2">
      <c r="A165" s="199" t="s">
        <v>127</v>
      </c>
      <c r="B165" s="199"/>
      <c r="C165" s="183">
        <v>0</v>
      </c>
      <c r="D165" s="24">
        <v>0</v>
      </c>
      <c r="E165" s="24">
        <f t="shared" ref="E165:J165" si="18">E166+E167</f>
        <v>0</v>
      </c>
      <c r="F165" s="24"/>
      <c r="G165" s="24">
        <f t="shared" si="18"/>
        <v>0</v>
      </c>
      <c r="H165" s="24">
        <f t="shared" si="18"/>
        <v>0</v>
      </c>
      <c r="I165" s="24">
        <f t="shared" si="18"/>
        <v>0</v>
      </c>
      <c r="J165" s="24">
        <f t="shared" si="18"/>
        <v>0</v>
      </c>
      <c r="K165" s="42"/>
    </row>
    <row r="166" spans="1:11" x14ac:dyDescent="0.2">
      <c r="A166" s="198" t="s">
        <v>128</v>
      </c>
      <c r="B166" s="198"/>
      <c r="C166" s="32">
        <v>0</v>
      </c>
      <c r="D166" s="24">
        <v>0</v>
      </c>
      <c r="E166" s="24">
        <v>0</v>
      </c>
      <c r="F166" s="24">
        <v>0</v>
      </c>
      <c r="G166" s="24">
        <v>0</v>
      </c>
      <c r="H166" s="24"/>
      <c r="I166" s="16">
        <f t="shared" si="9"/>
        <v>0</v>
      </c>
      <c r="J166" s="16">
        <f t="shared" si="10"/>
        <v>0</v>
      </c>
      <c r="K166" s="42"/>
    </row>
    <row r="167" spans="1:11" x14ac:dyDescent="0.2">
      <c r="A167" s="198" t="s">
        <v>129</v>
      </c>
      <c r="B167" s="198"/>
      <c r="C167" s="32">
        <v>0</v>
      </c>
      <c r="D167" s="24">
        <v>0</v>
      </c>
      <c r="E167" s="24">
        <v>0</v>
      </c>
      <c r="F167" s="24">
        <v>0</v>
      </c>
      <c r="G167" s="24">
        <v>0</v>
      </c>
      <c r="H167" s="24"/>
      <c r="I167" s="16">
        <f t="shared" si="9"/>
        <v>0</v>
      </c>
      <c r="J167" s="16">
        <f t="shared" si="10"/>
        <v>0</v>
      </c>
      <c r="K167" s="42"/>
    </row>
    <row r="168" spans="1:11" ht="43.5" customHeight="1" x14ac:dyDescent="0.2">
      <c r="A168" s="199" t="s">
        <v>130</v>
      </c>
      <c r="B168" s="199"/>
      <c r="C168" s="183">
        <v>0</v>
      </c>
      <c r="D168" s="24">
        <f t="shared" ref="D168:J168" si="19">D169+D170</f>
        <v>0</v>
      </c>
      <c r="E168" s="24">
        <f t="shared" si="19"/>
        <v>0</v>
      </c>
      <c r="F168" s="24">
        <v>0</v>
      </c>
      <c r="G168" s="24">
        <f t="shared" si="19"/>
        <v>0</v>
      </c>
      <c r="H168" s="24">
        <f t="shared" si="19"/>
        <v>0</v>
      </c>
      <c r="I168" s="24">
        <f t="shared" si="19"/>
        <v>0</v>
      </c>
      <c r="J168" s="24">
        <f t="shared" si="19"/>
        <v>0</v>
      </c>
      <c r="K168" s="42"/>
    </row>
    <row r="169" spans="1:11" x14ac:dyDescent="0.2">
      <c r="A169" s="198" t="s">
        <v>131</v>
      </c>
      <c r="B169" s="198"/>
      <c r="C169" s="32">
        <v>0</v>
      </c>
      <c r="D169" s="24">
        <v>0</v>
      </c>
      <c r="E169" s="24">
        <v>0</v>
      </c>
      <c r="F169" s="24">
        <v>0</v>
      </c>
      <c r="G169" s="24">
        <v>0</v>
      </c>
      <c r="H169" s="24"/>
      <c r="I169" s="16">
        <f t="shared" si="9"/>
        <v>0</v>
      </c>
      <c r="J169" s="16">
        <f t="shared" si="10"/>
        <v>0</v>
      </c>
      <c r="K169" s="42"/>
    </row>
    <row r="170" spans="1:11" x14ac:dyDescent="0.2">
      <c r="A170" s="198" t="s">
        <v>132</v>
      </c>
      <c r="B170" s="198"/>
      <c r="C170" s="32">
        <v>0</v>
      </c>
      <c r="D170" s="24">
        <v>0</v>
      </c>
      <c r="E170" s="24">
        <v>0</v>
      </c>
      <c r="F170" s="24">
        <v>0</v>
      </c>
      <c r="G170" s="24">
        <v>0</v>
      </c>
      <c r="H170" s="24"/>
      <c r="I170" s="16">
        <f t="shared" si="9"/>
        <v>0</v>
      </c>
      <c r="J170" s="16">
        <f t="shared" si="10"/>
        <v>0</v>
      </c>
      <c r="K170" s="42"/>
    </row>
    <row r="171" spans="1:11" x14ac:dyDescent="0.2">
      <c r="A171" s="199" t="s">
        <v>133</v>
      </c>
      <c r="B171" s="199"/>
      <c r="C171" s="183">
        <v>0</v>
      </c>
      <c r="D171" s="24">
        <v>0</v>
      </c>
      <c r="E171" s="24">
        <v>0</v>
      </c>
      <c r="F171" s="24">
        <v>0</v>
      </c>
      <c r="G171" s="24">
        <v>0</v>
      </c>
      <c r="H171" s="24"/>
      <c r="I171" s="24">
        <f t="shared" si="9"/>
        <v>0</v>
      </c>
      <c r="J171" s="24">
        <f t="shared" si="10"/>
        <v>0</v>
      </c>
      <c r="K171" s="42"/>
    </row>
    <row r="172" spans="1:11" ht="54" customHeight="1" x14ac:dyDescent="0.2">
      <c r="A172" s="197"/>
      <c r="B172" s="197"/>
      <c r="C172" s="197"/>
      <c r="D172" s="197"/>
      <c r="E172" s="9"/>
      <c r="F172" s="9"/>
      <c r="G172" s="10"/>
      <c r="H172" s="10"/>
    </row>
    <row r="173" spans="1:11" ht="45" customHeight="1" x14ac:dyDescent="0.2">
      <c r="A173" s="11" t="s">
        <v>309</v>
      </c>
      <c r="B173" s="11"/>
      <c r="C173" s="11"/>
      <c r="D173" s="12" t="s">
        <v>134</v>
      </c>
      <c r="E173" s="12" t="s">
        <v>348</v>
      </c>
      <c r="F173" s="12"/>
      <c r="G173" s="3"/>
      <c r="H173" s="10"/>
    </row>
    <row r="174" spans="1:11" ht="72.75" customHeight="1" x14ac:dyDescent="0.2">
      <c r="A174" s="11" t="s">
        <v>135</v>
      </c>
      <c r="B174" s="11"/>
      <c r="C174" s="11"/>
      <c r="D174" s="12" t="s">
        <v>136</v>
      </c>
      <c r="E174" s="12" t="s">
        <v>355</v>
      </c>
      <c r="F174" s="12"/>
      <c r="G174" s="3"/>
      <c r="H174" s="10"/>
    </row>
    <row r="175" spans="1:11" x14ac:dyDescent="0.2">
      <c r="H175" s="10"/>
    </row>
    <row r="176" spans="1:11" x14ac:dyDescent="0.2">
      <c r="A176" s="221"/>
      <c r="B176" s="221"/>
      <c r="C176" s="221"/>
      <c r="D176" s="221"/>
      <c r="E176" s="9"/>
      <c r="F176" s="9"/>
      <c r="G176" s="10"/>
      <c r="H176" s="10"/>
    </row>
    <row r="177" spans="1:8" x14ac:dyDescent="0.2">
      <c r="A177" s="197"/>
      <c r="B177" s="197"/>
      <c r="C177" s="197"/>
      <c r="D177" s="197"/>
      <c r="E177" s="9"/>
      <c r="F177" s="9"/>
      <c r="G177" s="10"/>
      <c r="H177" s="10"/>
    </row>
    <row r="178" spans="1:8" x14ac:dyDescent="0.2">
      <c r="A178" s="196"/>
      <c r="B178" s="196"/>
      <c r="C178" s="196"/>
      <c r="D178" s="196"/>
      <c r="E178" s="9"/>
      <c r="F178" s="9"/>
      <c r="G178" s="10"/>
      <c r="H178" s="10"/>
    </row>
    <row r="179" spans="1:8" x14ac:dyDescent="0.2">
      <c r="A179" s="196"/>
      <c r="B179" s="196"/>
      <c r="C179" s="196"/>
      <c r="D179" s="196"/>
      <c r="E179" s="9"/>
      <c r="F179" s="9"/>
      <c r="G179" s="10"/>
      <c r="H179" s="10"/>
    </row>
    <row r="180" spans="1:8" x14ac:dyDescent="0.2">
      <c r="A180" s="197"/>
      <c r="B180" s="197"/>
      <c r="C180" s="197"/>
      <c r="D180" s="197"/>
      <c r="E180" s="9"/>
      <c r="F180" s="9"/>
      <c r="G180" s="10"/>
      <c r="H180" s="10"/>
    </row>
    <row r="181" spans="1:8" x14ac:dyDescent="0.2">
      <c r="A181" s="196"/>
      <c r="B181" s="196"/>
      <c r="C181" s="196"/>
      <c r="D181" s="196"/>
      <c r="E181" s="9"/>
      <c r="F181" s="9"/>
      <c r="G181" s="10"/>
      <c r="H181" s="10"/>
    </row>
    <row r="182" spans="1:8" x14ac:dyDescent="0.2">
      <c r="A182" s="196"/>
      <c r="B182" s="196"/>
      <c r="C182" s="196"/>
      <c r="D182" s="196"/>
      <c r="E182" s="9"/>
      <c r="F182" s="9"/>
      <c r="G182" s="10"/>
      <c r="H182" s="10"/>
    </row>
    <row r="183" spans="1:8" x14ac:dyDescent="0.2">
      <c r="A183" s="197"/>
      <c r="B183" s="197"/>
      <c r="C183" s="197"/>
      <c r="D183" s="197"/>
      <c r="E183" s="9"/>
      <c r="F183" s="9"/>
      <c r="G183" s="10"/>
      <c r="H183" s="10"/>
    </row>
    <row r="184" spans="1:8" x14ac:dyDescent="0.2">
      <c r="A184" s="196"/>
      <c r="B184" s="196"/>
      <c r="C184" s="196"/>
      <c r="D184" s="196"/>
      <c r="E184" s="9"/>
      <c r="F184" s="9"/>
      <c r="G184" s="10"/>
      <c r="H184" s="10"/>
    </row>
    <row r="185" spans="1:8" x14ac:dyDescent="0.2">
      <c r="A185" s="196"/>
      <c r="B185" s="196"/>
      <c r="C185" s="196"/>
      <c r="D185" s="196"/>
      <c r="E185" s="9"/>
      <c r="F185" s="9"/>
      <c r="G185" s="10"/>
      <c r="H185" s="10"/>
    </row>
  </sheetData>
  <autoFilter ref="A8:WVS165"/>
  <mergeCells count="50">
    <mergeCell ref="A168:B168"/>
    <mergeCell ref="A169:B169"/>
    <mergeCell ref="A170:B170"/>
    <mergeCell ref="A171:B171"/>
    <mergeCell ref="A179:D179"/>
    <mergeCell ref="A176:D176"/>
    <mergeCell ref="A177:D177"/>
    <mergeCell ref="A178:D178"/>
    <mergeCell ref="A172:D172"/>
    <mergeCell ref="A42:A44"/>
    <mergeCell ref="A157:B157"/>
    <mergeCell ref="A9:B9"/>
    <mergeCell ref="A153:B153"/>
    <mergeCell ref="A154:B154"/>
    <mergeCell ref="A10:B10"/>
    <mergeCell ref="A156:B156"/>
    <mergeCell ref="A52:B52"/>
    <mergeCell ref="A53:B53"/>
    <mergeCell ref="A54:A55"/>
    <mergeCell ref="A1:H1"/>
    <mergeCell ref="I1:K1"/>
    <mergeCell ref="A2:K2"/>
    <mergeCell ref="B3:K3"/>
    <mergeCell ref="A5:A7"/>
    <mergeCell ref="B5:B7"/>
    <mergeCell ref="D5:J5"/>
    <mergeCell ref="K5:K7"/>
    <mergeCell ref="D6:D7"/>
    <mergeCell ref="E6:E7"/>
    <mergeCell ref="G6:I6"/>
    <mergeCell ref="J6:J7"/>
    <mergeCell ref="C5:C7"/>
    <mergeCell ref="F6:F7"/>
    <mergeCell ref="A166:B166"/>
    <mergeCell ref="A167:B167"/>
    <mergeCell ref="A155:B155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85:D185"/>
    <mergeCell ref="A180:D180"/>
    <mergeCell ref="A181:D181"/>
    <mergeCell ref="A182:D182"/>
    <mergeCell ref="A183:D183"/>
    <mergeCell ref="A184:D184"/>
  </mergeCells>
  <pageMargins left="0" right="0" top="0.23622047244094491" bottom="0.15748031496062992" header="0" footer="0"/>
  <pageSetup paperSize="9" scale="59" fitToHeight="30" orientation="landscape" r:id="rId1"/>
  <headerFooter differentFirst="1">
    <firstFooter>&amp;R19</firstFooter>
  </headerFooter>
  <rowBreaks count="2" manualBreakCount="2">
    <brk id="41" max="16383" man="1"/>
    <brk id="16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zoomScale="70" zoomScaleNormal="70" workbookViewId="0">
      <pane xSplit="1" ySplit="10" topLeftCell="B11" activePane="bottomRight" state="frozen"/>
      <selection pane="topRight" activeCell="B1" sqref="B1"/>
      <selection pane="bottomLeft" activeCell="A9" sqref="A9"/>
      <selection pane="bottomRight" activeCell="U10" sqref="U10"/>
    </sheetView>
  </sheetViews>
  <sheetFormatPr defaultRowHeight="15.75" x14ac:dyDescent="0.25"/>
  <cols>
    <col min="1" max="1" width="53.140625" style="43" customWidth="1"/>
    <col min="2" max="2" width="14.28515625" style="43" customWidth="1"/>
    <col min="3" max="3" width="12.7109375" style="43" customWidth="1"/>
    <col min="4" max="4" width="14.7109375" style="43" customWidth="1"/>
    <col min="5" max="5" width="15.28515625" style="43" customWidth="1"/>
    <col min="6" max="9" width="15.28515625" style="63" customWidth="1"/>
    <col min="10" max="15" width="15.28515625" style="108" customWidth="1"/>
    <col min="16" max="16" width="12.85546875" style="108" customWidth="1"/>
    <col min="17" max="253" width="9.140625" style="108"/>
    <col min="254" max="254" width="61.140625" style="108" customWidth="1"/>
    <col min="255" max="255" width="17.85546875" style="108" customWidth="1"/>
    <col min="256" max="265" width="14.140625" style="108" customWidth="1"/>
    <col min="266" max="266" width="13.28515625" style="108" bestFit="1" customWidth="1"/>
    <col min="267" max="267" width="14.140625" style="108" bestFit="1" customWidth="1"/>
    <col min="268" max="509" width="9.140625" style="108"/>
    <col min="510" max="510" width="61.140625" style="108" customWidth="1"/>
    <col min="511" max="511" width="17.85546875" style="108" customWidth="1"/>
    <col min="512" max="521" width="14.140625" style="108" customWidth="1"/>
    <col min="522" max="522" width="13.28515625" style="108" bestFit="1" customWidth="1"/>
    <col min="523" max="523" width="14.140625" style="108" bestFit="1" customWidth="1"/>
    <col min="524" max="765" width="9.140625" style="108"/>
    <col min="766" max="766" width="61.140625" style="108" customWidth="1"/>
    <col min="767" max="767" width="17.85546875" style="108" customWidth="1"/>
    <col min="768" max="777" width="14.140625" style="108" customWidth="1"/>
    <col min="778" max="778" width="13.28515625" style="108" bestFit="1" customWidth="1"/>
    <col min="779" max="779" width="14.140625" style="108" bestFit="1" customWidth="1"/>
    <col min="780" max="1021" width="9.140625" style="108"/>
    <col min="1022" max="1022" width="61.140625" style="108" customWidth="1"/>
    <col min="1023" max="1023" width="17.85546875" style="108" customWidth="1"/>
    <col min="1024" max="1033" width="14.140625" style="108" customWidth="1"/>
    <col min="1034" max="1034" width="13.28515625" style="108" bestFit="1" customWidth="1"/>
    <col min="1035" max="1035" width="14.140625" style="108" bestFit="1" customWidth="1"/>
    <col min="1036" max="1277" width="9.140625" style="108"/>
    <col min="1278" max="1278" width="61.140625" style="108" customWidth="1"/>
    <col min="1279" max="1279" width="17.85546875" style="108" customWidth="1"/>
    <col min="1280" max="1289" width="14.140625" style="108" customWidth="1"/>
    <col min="1290" max="1290" width="13.28515625" style="108" bestFit="1" customWidth="1"/>
    <col min="1291" max="1291" width="14.140625" style="108" bestFit="1" customWidth="1"/>
    <col min="1292" max="1533" width="9.140625" style="108"/>
    <col min="1534" max="1534" width="61.140625" style="108" customWidth="1"/>
    <col min="1535" max="1535" width="17.85546875" style="108" customWidth="1"/>
    <col min="1536" max="1545" width="14.140625" style="108" customWidth="1"/>
    <col min="1546" max="1546" width="13.28515625" style="108" bestFit="1" customWidth="1"/>
    <col min="1547" max="1547" width="14.140625" style="108" bestFit="1" customWidth="1"/>
    <col min="1548" max="1789" width="9.140625" style="108"/>
    <col min="1790" max="1790" width="61.140625" style="108" customWidth="1"/>
    <col min="1791" max="1791" width="17.85546875" style="108" customWidth="1"/>
    <col min="1792" max="1801" width="14.140625" style="108" customWidth="1"/>
    <col min="1802" max="1802" width="13.28515625" style="108" bestFit="1" customWidth="1"/>
    <col min="1803" max="1803" width="14.140625" style="108" bestFit="1" customWidth="1"/>
    <col min="1804" max="2045" width="9.140625" style="108"/>
    <col min="2046" max="2046" width="61.140625" style="108" customWidth="1"/>
    <col min="2047" max="2047" width="17.85546875" style="108" customWidth="1"/>
    <col min="2048" max="2057" width="14.140625" style="108" customWidth="1"/>
    <col min="2058" max="2058" width="13.28515625" style="108" bestFit="1" customWidth="1"/>
    <col min="2059" max="2059" width="14.140625" style="108" bestFit="1" customWidth="1"/>
    <col min="2060" max="2301" width="9.140625" style="108"/>
    <col min="2302" max="2302" width="61.140625" style="108" customWidth="1"/>
    <col min="2303" max="2303" width="17.85546875" style="108" customWidth="1"/>
    <col min="2304" max="2313" width="14.140625" style="108" customWidth="1"/>
    <col min="2314" max="2314" width="13.28515625" style="108" bestFit="1" customWidth="1"/>
    <col min="2315" max="2315" width="14.140625" style="108" bestFit="1" customWidth="1"/>
    <col min="2316" max="2557" width="9.140625" style="108"/>
    <col min="2558" max="2558" width="61.140625" style="108" customWidth="1"/>
    <col min="2559" max="2559" width="17.85546875" style="108" customWidth="1"/>
    <col min="2560" max="2569" width="14.140625" style="108" customWidth="1"/>
    <col min="2570" max="2570" width="13.28515625" style="108" bestFit="1" customWidth="1"/>
    <col min="2571" max="2571" width="14.140625" style="108" bestFit="1" customWidth="1"/>
    <col min="2572" max="2813" width="9.140625" style="108"/>
    <col min="2814" max="2814" width="61.140625" style="108" customWidth="1"/>
    <col min="2815" max="2815" width="17.85546875" style="108" customWidth="1"/>
    <col min="2816" max="2825" width="14.140625" style="108" customWidth="1"/>
    <col min="2826" max="2826" width="13.28515625" style="108" bestFit="1" customWidth="1"/>
    <col min="2827" max="2827" width="14.140625" style="108" bestFit="1" customWidth="1"/>
    <col min="2828" max="3069" width="9.140625" style="108"/>
    <col min="3070" max="3070" width="61.140625" style="108" customWidth="1"/>
    <col min="3071" max="3071" width="17.85546875" style="108" customWidth="1"/>
    <col min="3072" max="3081" width="14.140625" style="108" customWidth="1"/>
    <col min="3082" max="3082" width="13.28515625" style="108" bestFit="1" customWidth="1"/>
    <col min="3083" max="3083" width="14.140625" style="108" bestFit="1" customWidth="1"/>
    <col min="3084" max="3325" width="9.140625" style="108"/>
    <col min="3326" max="3326" width="61.140625" style="108" customWidth="1"/>
    <col min="3327" max="3327" width="17.85546875" style="108" customWidth="1"/>
    <col min="3328" max="3337" width="14.140625" style="108" customWidth="1"/>
    <col min="3338" max="3338" width="13.28515625" style="108" bestFit="1" customWidth="1"/>
    <col min="3339" max="3339" width="14.140625" style="108" bestFit="1" customWidth="1"/>
    <col min="3340" max="3581" width="9.140625" style="108"/>
    <col min="3582" max="3582" width="61.140625" style="108" customWidth="1"/>
    <col min="3583" max="3583" width="17.85546875" style="108" customWidth="1"/>
    <col min="3584" max="3593" width="14.140625" style="108" customWidth="1"/>
    <col min="3594" max="3594" width="13.28515625" style="108" bestFit="1" customWidth="1"/>
    <col min="3595" max="3595" width="14.140625" style="108" bestFit="1" customWidth="1"/>
    <col min="3596" max="3837" width="9.140625" style="108"/>
    <col min="3838" max="3838" width="61.140625" style="108" customWidth="1"/>
    <col min="3839" max="3839" width="17.85546875" style="108" customWidth="1"/>
    <col min="3840" max="3849" width="14.140625" style="108" customWidth="1"/>
    <col min="3850" max="3850" width="13.28515625" style="108" bestFit="1" customWidth="1"/>
    <col min="3851" max="3851" width="14.140625" style="108" bestFit="1" customWidth="1"/>
    <col min="3852" max="4093" width="9.140625" style="108"/>
    <col min="4094" max="4094" width="61.140625" style="108" customWidth="1"/>
    <col min="4095" max="4095" width="17.85546875" style="108" customWidth="1"/>
    <col min="4096" max="4105" width="14.140625" style="108" customWidth="1"/>
    <col min="4106" max="4106" width="13.28515625" style="108" bestFit="1" customWidth="1"/>
    <col min="4107" max="4107" width="14.140625" style="108" bestFit="1" customWidth="1"/>
    <col min="4108" max="4349" width="9.140625" style="108"/>
    <col min="4350" max="4350" width="61.140625" style="108" customWidth="1"/>
    <col min="4351" max="4351" width="17.85546875" style="108" customWidth="1"/>
    <col min="4352" max="4361" width="14.140625" style="108" customWidth="1"/>
    <col min="4362" max="4362" width="13.28515625" style="108" bestFit="1" customWidth="1"/>
    <col min="4363" max="4363" width="14.140625" style="108" bestFit="1" customWidth="1"/>
    <col min="4364" max="4605" width="9.140625" style="108"/>
    <col min="4606" max="4606" width="61.140625" style="108" customWidth="1"/>
    <col min="4607" max="4607" width="17.85546875" style="108" customWidth="1"/>
    <col min="4608" max="4617" width="14.140625" style="108" customWidth="1"/>
    <col min="4618" max="4618" width="13.28515625" style="108" bestFit="1" customWidth="1"/>
    <col min="4619" max="4619" width="14.140625" style="108" bestFit="1" customWidth="1"/>
    <col min="4620" max="4861" width="9.140625" style="108"/>
    <col min="4862" max="4862" width="61.140625" style="108" customWidth="1"/>
    <col min="4863" max="4863" width="17.85546875" style="108" customWidth="1"/>
    <col min="4864" max="4873" width="14.140625" style="108" customWidth="1"/>
    <col min="4874" max="4874" width="13.28515625" style="108" bestFit="1" customWidth="1"/>
    <col min="4875" max="4875" width="14.140625" style="108" bestFit="1" customWidth="1"/>
    <col min="4876" max="5117" width="9.140625" style="108"/>
    <col min="5118" max="5118" width="61.140625" style="108" customWidth="1"/>
    <col min="5119" max="5119" width="17.85546875" style="108" customWidth="1"/>
    <col min="5120" max="5129" width="14.140625" style="108" customWidth="1"/>
    <col min="5130" max="5130" width="13.28515625" style="108" bestFit="1" customWidth="1"/>
    <col min="5131" max="5131" width="14.140625" style="108" bestFit="1" customWidth="1"/>
    <col min="5132" max="5373" width="9.140625" style="108"/>
    <col min="5374" max="5374" width="61.140625" style="108" customWidth="1"/>
    <col min="5375" max="5375" width="17.85546875" style="108" customWidth="1"/>
    <col min="5376" max="5385" width="14.140625" style="108" customWidth="1"/>
    <col min="5386" max="5386" width="13.28515625" style="108" bestFit="1" customWidth="1"/>
    <col min="5387" max="5387" width="14.140625" style="108" bestFit="1" customWidth="1"/>
    <col min="5388" max="5629" width="9.140625" style="108"/>
    <col min="5630" max="5630" width="61.140625" style="108" customWidth="1"/>
    <col min="5631" max="5631" width="17.85546875" style="108" customWidth="1"/>
    <col min="5632" max="5641" width="14.140625" style="108" customWidth="1"/>
    <col min="5642" max="5642" width="13.28515625" style="108" bestFit="1" customWidth="1"/>
    <col min="5643" max="5643" width="14.140625" style="108" bestFit="1" customWidth="1"/>
    <col min="5644" max="5885" width="9.140625" style="108"/>
    <col min="5886" max="5886" width="61.140625" style="108" customWidth="1"/>
    <col min="5887" max="5887" width="17.85546875" style="108" customWidth="1"/>
    <col min="5888" max="5897" width="14.140625" style="108" customWidth="1"/>
    <col min="5898" max="5898" width="13.28515625" style="108" bestFit="1" customWidth="1"/>
    <col min="5899" max="5899" width="14.140625" style="108" bestFit="1" customWidth="1"/>
    <col min="5900" max="6141" width="9.140625" style="108"/>
    <col min="6142" max="6142" width="61.140625" style="108" customWidth="1"/>
    <col min="6143" max="6143" width="17.85546875" style="108" customWidth="1"/>
    <col min="6144" max="6153" width="14.140625" style="108" customWidth="1"/>
    <col min="6154" max="6154" width="13.28515625" style="108" bestFit="1" customWidth="1"/>
    <col min="6155" max="6155" width="14.140625" style="108" bestFit="1" customWidth="1"/>
    <col min="6156" max="6397" width="9.140625" style="108"/>
    <col min="6398" max="6398" width="61.140625" style="108" customWidth="1"/>
    <col min="6399" max="6399" width="17.85546875" style="108" customWidth="1"/>
    <col min="6400" max="6409" width="14.140625" style="108" customWidth="1"/>
    <col min="6410" max="6410" width="13.28515625" style="108" bestFit="1" customWidth="1"/>
    <col min="6411" max="6411" width="14.140625" style="108" bestFit="1" customWidth="1"/>
    <col min="6412" max="6653" width="9.140625" style="108"/>
    <col min="6654" max="6654" width="61.140625" style="108" customWidth="1"/>
    <col min="6655" max="6655" width="17.85546875" style="108" customWidth="1"/>
    <col min="6656" max="6665" width="14.140625" style="108" customWidth="1"/>
    <col min="6666" max="6666" width="13.28515625" style="108" bestFit="1" customWidth="1"/>
    <col min="6667" max="6667" width="14.140625" style="108" bestFit="1" customWidth="1"/>
    <col min="6668" max="6909" width="9.140625" style="108"/>
    <col min="6910" max="6910" width="61.140625" style="108" customWidth="1"/>
    <col min="6911" max="6911" width="17.85546875" style="108" customWidth="1"/>
    <col min="6912" max="6921" width="14.140625" style="108" customWidth="1"/>
    <col min="6922" max="6922" width="13.28515625" style="108" bestFit="1" customWidth="1"/>
    <col min="6923" max="6923" width="14.140625" style="108" bestFit="1" customWidth="1"/>
    <col min="6924" max="7165" width="9.140625" style="108"/>
    <col min="7166" max="7166" width="61.140625" style="108" customWidth="1"/>
    <col min="7167" max="7167" width="17.85546875" style="108" customWidth="1"/>
    <col min="7168" max="7177" width="14.140625" style="108" customWidth="1"/>
    <col min="7178" max="7178" width="13.28515625" style="108" bestFit="1" customWidth="1"/>
    <col min="7179" max="7179" width="14.140625" style="108" bestFit="1" customWidth="1"/>
    <col min="7180" max="7421" width="9.140625" style="108"/>
    <col min="7422" max="7422" width="61.140625" style="108" customWidth="1"/>
    <col min="7423" max="7423" width="17.85546875" style="108" customWidth="1"/>
    <col min="7424" max="7433" width="14.140625" style="108" customWidth="1"/>
    <col min="7434" max="7434" width="13.28515625" style="108" bestFit="1" customWidth="1"/>
    <col min="7435" max="7435" width="14.140625" style="108" bestFit="1" customWidth="1"/>
    <col min="7436" max="7677" width="9.140625" style="108"/>
    <col min="7678" max="7678" width="61.140625" style="108" customWidth="1"/>
    <col min="7679" max="7679" width="17.85546875" style="108" customWidth="1"/>
    <col min="7680" max="7689" width="14.140625" style="108" customWidth="1"/>
    <col min="7690" max="7690" width="13.28515625" style="108" bestFit="1" customWidth="1"/>
    <col min="7691" max="7691" width="14.140625" style="108" bestFit="1" customWidth="1"/>
    <col min="7692" max="7933" width="9.140625" style="108"/>
    <col min="7934" max="7934" width="61.140625" style="108" customWidth="1"/>
    <col min="7935" max="7935" width="17.85546875" style="108" customWidth="1"/>
    <col min="7936" max="7945" width="14.140625" style="108" customWidth="1"/>
    <col min="7946" max="7946" width="13.28515625" style="108" bestFit="1" customWidth="1"/>
    <col min="7947" max="7947" width="14.140625" style="108" bestFit="1" customWidth="1"/>
    <col min="7948" max="8189" width="9.140625" style="108"/>
    <col min="8190" max="8190" width="61.140625" style="108" customWidth="1"/>
    <col min="8191" max="8191" width="17.85546875" style="108" customWidth="1"/>
    <col min="8192" max="8201" width="14.140625" style="108" customWidth="1"/>
    <col min="8202" max="8202" width="13.28515625" style="108" bestFit="1" customWidth="1"/>
    <col min="8203" max="8203" width="14.140625" style="108" bestFit="1" customWidth="1"/>
    <col min="8204" max="8445" width="9.140625" style="108"/>
    <col min="8446" max="8446" width="61.140625" style="108" customWidth="1"/>
    <col min="8447" max="8447" width="17.85546875" style="108" customWidth="1"/>
    <col min="8448" max="8457" width="14.140625" style="108" customWidth="1"/>
    <col min="8458" max="8458" width="13.28515625" style="108" bestFit="1" customWidth="1"/>
    <col min="8459" max="8459" width="14.140625" style="108" bestFit="1" customWidth="1"/>
    <col min="8460" max="8701" width="9.140625" style="108"/>
    <col min="8702" max="8702" width="61.140625" style="108" customWidth="1"/>
    <col min="8703" max="8703" width="17.85546875" style="108" customWidth="1"/>
    <col min="8704" max="8713" width="14.140625" style="108" customWidth="1"/>
    <col min="8714" max="8714" width="13.28515625" style="108" bestFit="1" customWidth="1"/>
    <col min="8715" max="8715" width="14.140625" style="108" bestFit="1" customWidth="1"/>
    <col min="8716" max="8957" width="9.140625" style="108"/>
    <col min="8958" max="8958" width="61.140625" style="108" customWidth="1"/>
    <col min="8959" max="8959" width="17.85546875" style="108" customWidth="1"/>
    <col min="8960" max="8969" width="14.140625" style="108" customWidth="1"/>
    <col min="8970" max="8970" width="13.28515625" style="108" bestFit="1" customWidth="1"/>
    <col min="8971" max="8971" width="14.140625" style="108" bestFit="1" customWidth="1"/>
    <col min="8972" max="9213" width="9.140625" style="108"/>
    <col min="9214" max="9214" width="61.140625" style="108" customWidth="1"/>
    <col min="9215" max="9215" width="17.85546875" style="108" customWidth="1"/>
    <col min="9216" max="9225" width="14.140625" style="108" customWidth="1"/>
    <col min="9226" max="9226" width="13.28515625" style="108" bestFit="1" customWidth="1"/>
    <col min="9227" max="9227" width="14.140625" style="108" bestFit="1" customWidth="1"/>
    <col min="9228" max="9469" width="9.140625" style="108"/>
    <col min="9470" max="9470" width="61.140625" style="108" customWidth="1"/>
    <col min="9471" max="9471" width="17.85546875" style="108" customWidth="1"/>
    <col min="9472" max="9481" width="14.140625" style="108" customWidth="1"/>
    <col min="9482" max="9482" width="13.28515625" style="108" bestFit="1" customWidth="1"/>
    <col min="9483" max="9483" width="14.140625" style="108" bestFit="1" customWidth="1"/>
    <col min="9484" max="9725" width="9.140625" style="108"/>
    <col min="9726" max="9726" width="61.140625" style="108" customWidth="1"/>
    <col min="9727" max="9727" width="17.85546875" style="108" customWidth="1"/>
    <col min="9728" max="9737" width="14.140625" style="108" customWidth="1"/>
    <col min="9738" max="9738" width="13.28515625" style="108" bestFit="1" customWidth="1"/>
    <col min="9739" max="9739" width="14.140625" style="108" bestFit="1" customWidth="1"/>
    <col min="9740" max="9981" width="9.140625" style="108"/>
    <col min="9982" max="9982" width="61.140625" style="108" customWidth="1"/>
    <col min="9983" max="9983" width="17.85546875" style="108" customWidth="1"/>
    <col min="9984" max="9993" width="14.140625" style="108" customWidth="1"/>
    <col min="9994" max="9994" width="13.28515625" style="108" bestFit="1" customWidth="1"/>
    <col min="9995" max="9995" width="14.140625" style="108" bestFit="1" customWidth="1"/>
    <col min="9996" max="10237" width="9.140625" style="108"/>
    <col min="10238" max="10238" width="61.140625" style="108" customWidth="1"/>
    <col min="10239" max="10239" width="17.85546875" style="108" customWidth="1"/>
    <col min="10240" max="10249" width="14.140625" style="108" customWidth="1"/>
    <col min="10250" max="10250" width="13.28515625" style="108" bestFit="1" customWidth="1"/>
    <col min="10251" max="10251" width="14.140625" style="108" bestFit="1" customWidth="1"/>
    <col min="10252" max="10493" width="9.140625" style="108"/>
    <col min="10494" max="10494" width="61.140625" style="108" customWidth="1"/>
    <col min="10495" max="10495" width="17.85546875" style="108" customWidth="1"/>
    <col min="10496" max="10505" width="14.140625" style="108" customWidth="1"/>
    <col min="10506" max="10506" width="13.28515625" style="108" bestFit="1" customWidth="1"/>
    <col min="10507" max="10507" width="14.140625" style="108" bestFit="1" customWidth="1"/>
    <col min="10508" max="10749" width="9.140625" style="108"/>
    <col min="10750" max="10750" width="61.140625" style="108" customWidth="1"/>
    <col min="10751" max="10751" width="17.85546875" style="108" customWidth="1"/>
    <col min="10752" max="10761" width="14.140625" style="108" customWidth="1"/>
    <col min="10762" max="10762" width="13.28515625" style="108" bestFit="1" customWidth="1"/>
    <col min="10763" max="10763" width="14.140625" style="108" bestFit="1" customWidth="1"/>
    <col min="10764" max="11005" width="9.140625" style="108"/>
    <col min="11006" max="11006" width="61.140625" style="108" customWidth="1"/>
    <col min="11007" max="11007" width="17.85546875" style="108" customWidth="1"/>
    <col min="11008" max="11017" width="14.140625" style="108" customWidth="1"/>
    <col min="11018" max="11018" width="13.28515625" style="108" bestFit="1" customWidth="1"/>
    <col min="11019" max="11019" width="14.140625" style="108" bestFit="1" customWidth="1"/>
    <col min="11020" max="11261" width="9.140625" style="108"/>
    <col min="11262" max="11262" width="61.140625" style="108" customWidth="1"/>
    <col min="11263" max="11263" width="17.85546875" style="108" customWidth="1"/>
    <col min="11264" max="11273" width="14.140625" style="108" customWidth="1"/>
    <col min="11274" max="11274" width="13.28515625" style="108" bestFit="1" customWidth="1"/>
    <col min="11275" max="11275" width="14.140625" style="108" bestFit="1" customWidth="1"/>
    <col min="11276" max="11517" width="9.140625" style="108"/>
    <col min="11518" max="11518" width="61.140625" style="108" customWidth="1"/>
    <col min="11519" max="11519" width="17.85546875" style="108" customWidth="1"/>
    <col min="11520" max="11529" width="14.140625" style="108" customWidth="1"/>
    <col min="11530" max="11530" width="13.28515625" style="108" bestFit="1" customWidth="1"/>
    <col min="11531" max="11531" width="14.140625" style="108" bestFit="1" customWidth="1"/>
    <col min="11532" max="11773" width="9.140625" style="108"/>
    <col min="11774" max="11774" width="61.140625" style="108" customWidth="1"/>
    <col min="11775" max="11775" width="17.85546875" style="108" customWidth="1"/>
    <col min="11776" max="11785" width="14.140625" style="108" customWidth="1"/>
    <col min="11786" max="11786" width="13.28515625" style="108" bestFit="1" customWidth="1"/>
    <col min="11787" max="11787" width="14.140625" style="108" bestFit="1" customWidth="1"/>
    <col min="11788" max="12029" width="9.140625" style="108"/>
    <col min="12030" max="12030" width="61.140625" style="108" customWidth="1"/>
    <col min="12031" max="12031" width="17.85546875" style="108" customWidth="1"/>
    <col min="12032" max="12041" width="14.140625" style="108" customWidth="1"/>
    <col min="12042" max="12042" width="13.28515625" style="108" bestFit="1" customWidth="1"/>
    <col min="12043" max="12043" width="14.140625" style="108" bestFit="1" customWidth="1"/>
    <col min="12044" max="12285" width="9.140625" style="108"/>
    <col min="12286" max="12286" width="61.140625" style="108" customWidth="1"/>
    <col min="12287" max="12287" width="17.85546875" style="108" customWidth="1"/>
    <col min="12288" max="12297" width="14.140625" style="108" customWidth="1"/>
    <col min="12298" max="12298" width="13.28515625" style="108" bestFit="1" customWidth="1"/>
    <col min="12299" max="12299" width="14.140625" style="108" bestFit="1" customWidth="1"/>
    <col min="12300" max="12541" width="9.140625" style="108"/>
    <col min="12542" max="12542" width="61.140625" style="108" customWidth="1"/>
    <col min="12543" max="12543" width="17.85546875" style="108" customWidth="1"/>
    <col min="12544" max="12553" width="14.140625" style="108" customWidth="1"/>
    <col min="12554" max="12554" width="13.28515625" style="108" bestFit="1" customWidth="1"/>
    <col min="12555" max="12555" width="14.140625" style="108" bestFit="1" customWidth="1"/>
    <col min="12556" max="12797" width="9.140625" style="108"/>
    <col min="12798" max="12798" width="61.140625" style="108" customWidth="1"/>
    <col min="12799" max="12799" width="17.85546875" style="108" customWidth="1"/>
    <col min="12800" max="12809" width="14.140625" style="108" customWidth="1"/>
    <col min="12810" max="12810" width="13.28515625" style="108" bestFit="1" customWidth="1"/>
    <col min="12811" max="12811" width="14.140625" style="108" bestFit="1" customWidth="1"/>
    <col min="12812" max="13053" width="9.140625" style="108"/>
    <col min="13054" max="13054" width="61.140625" style="108" customWidth="1"/>
    <col min="13055" max="13055" width="17.85546875" style="108" customWidth="1"/>
    <col min="13056" max="13065" width="14.140625" style="108" customWidth="1"/>
    <col min="13066" max="13066" width="13.28515625" style="108" bestFit="1" customWidth="1"/>
    <col min="13067" max="13067" width="14.140625" style="108" bestFit="1" customWidth="1"/>
    <col min="13068" max="13309" width="9.140625" style="108"/>
    <col min="13310" max="13310" width="61.140625" style="108" customWidth="1"/>
    <col min="13311" max="13311" width="17.85546875" style="108" customWidth="1"/>
    <col min="13312" max="13321" width="14.140625" style="108" customWidth="1"/>
    <col min="13322" max="13322" width="13.28515625" style="108" bestFit="1" customWidth="1"/>
    <col min="13323" max="13323" width="14.140625" style="108" bestFit="1" customWidth="1"/>
    <col min="13324" max="13565" width="9.140625" style="108"/>
    <col min="13566" max="13566" width="61.140625" style="108" customWidth="1"/>
    <col min="13567" max="13567" width="17.85546875" style="108" customWidth="1"/>
    <col min="13568" max="13577" width="14.140625" style="108" customWidth="1"/>
    <col min="13578" max="13578" width="13.28515625" style="108" bestFit="1" customWidth="1"/>
    <col min="13579" max="13579" width="14.140625" style="108" bestFit="1" customWidth="1"/>
    <col min="13580" max="13821" width="9.140625" style="108"/>
    <col min="13822" max="13822" width="61.140625" style="108" customWidth="1"/>
    <col min="13823" max="13823" width="17.85546875" style="108" customWidth="1"/>
    <col min="13824" max="13833" width="14.140625" style="108" customWidth="1"/>
    <col min="13834" max="13834" width="13.28515625" style="108" bestFit="1" customWidth="1"/>
    <col min="13835" max="13835" width="14.140625" style="108" bestFit="1" customWidth="1"/>
    <col min="13836" max="14077" width="9.140625" style="108"/>
    <col min="14078" max="14078" width="61.140625" style="108" customWidth="1"/>
    <col min="14079" max="14079" width="17.85546875" style="108" customWidth="1"/>
    <col min="14080" max="14089" width="14.140625" style="108" customWidth="1"/>
    <col min="14090" max="14090" width="13.28515625" style="108" bestFit="1" customWidth="1"/>
    <col min="14091" max="14091" width="14.140625" style="108" bestFit="1" customWidth="1"/>
    <col min="14092" max="14333" width="9.140625" style="108"/>
    <col min="14334" max="14334" width="61.140625" style="108" customWidth="1"/>
    <col min="14335" max="14335" width="17.85546875" style="108" customWidth="1"/>
    <col min="14336" max="14345" width="14.140625" style="108" customWidth="1"/>
    <col min="14346" max="14346" width="13.28515625" style="108" bestFit="1" customWidth="1"/>
    <col min="14347" max="14347" width="14.140625" style="108" bestFit="1" customWidth="1"/>
    <col min="14348" max="14589" width="9.140625" style="108"/>
    <col min="14590" max="14590" width="61.140625" style="108" customWidth="1"/>
    <col min="14591" max="14591" width="17.85546875" style="108" customWidth="1"/>
    <col min="14592" max="14601" width="14.140625" style="108" customWidth="1"/>
    <col min="14602" max="14602" width="13.28515625" style="108" bestFit="1" customWidth="1"/>
    <col min="14603" max="14603" width="14.140625" style="108" bestFit="1" customWidth="1"/>
    <col min="14604" max="14845" width="9.140625" style="108"/>
    <col min="14846" max="14846" width="61.140625" style="108" customWidth="1"/>
    <col min="14847" max="14847" width="17.85546875" style="108" customWidth="1"/>
    <col min="14848" max="14857" width="14.140625" style="108" customWidth="1"/>
    <col min="14858" max="14858" width="13.28515625" style="108" bestFit="1" customWidth="1"/>
    <col min="14859" max="14859" width="14.140625" style="108" bestFit="1" customWidth="1"/>
    <col min="14860" max="15101" width="9.140625" style="108"/>
    <col min="15102" max="15102" width="61.140625" style="108" customWidth="1"/>
    <col min="15103" max="15103" width="17.85546875" style="108" customWidth="1"/>
    <col min="15104" max="15113" width="14.140625" style="108" customWidth="1"/>
    <col min="15114" max="15114" width="13.28515625" style="108" bestFit="1" customWidth="1"/>
    <col min="15115" max="15115" width="14.140625" style="108" bestFit="1" customWidth="1"/>
    <col min="15116" max="15357" width="9.140625" style="108"/>
    <col min="15358" max="15358" width="61.140625" style="108" customWidth="1"/>
    <col min="15359" max="15359" width="17.85546875" style="108" customWidth="1"/>
    <col min="15360" max="15369" width="14.140625" style="108" customWidth="1"/>
    <col min="15370" max="15370" width="13.28515625" style="108" bestFit="1" customWidth="1"/>
    <col min="15371" max="15371" width="14.140625" style="108" bestFit="1" customWidth="1"/>
    <col min="15372" max="15613" width="9.140625" style="108"/>
    <col min="15614" max="15614" width="61.140625" style="108" customWidth="1"/>
    <col min="15615" max="15615" width="17.85546875" style="108" customWidth="1"/>
    <col min="15616" max="15625" width="14.140625" style="108" customWidth="1"/>
    <col min="15626" max="15626" width="13.28515625" style="108" bestFit="1" customWidth="1"/>
    <col min="15627" max="15627" width="14.140625" style="108" bestFit="1" customWidth="1"/>
    <col min="15628" max="15869" width="9.140625" style="108"/>
    <col min="15870" max="15870" width="61.140625" style="108" customWidth="1"/>
    <col min="15871" max="15871" width="17.85546875" style="108" customWidth="1"/>
    <col min="15872" max="15881" width="14.140625" style="108" customWidth="1"/>
    <col min="15882" max="15882" width="13.28515625" style="108" bestFit="1" customWidth="1"/>
    <col min="15883" max="15883" width="14.140625" style="108" bestFit="1" customWidth="1"/>
    <col min="15884" max="16125" width="9.140625" style="108"/>
    <col min="16126" max="16126" width="61.140625" style="108" customWidth="1"/>
    <col min="16127" max="16127" width="17.85546875" style="108" customWidth="1"/>
    <col min="16128" max="16137" width="14.140625" style="108" customWidth="1"/>
    <col min="16138" max="16138" width="13.28515625" style="108" bestFit="1" customWidth="1"/>
    <col min="16139" max="16139" width="14.140625" style="108" bestFit="1" customWidth="1"/>
    <col min="16140" max="16384" width="9.140625" style="108"/>
  </cols>
  <sheetData>
    <row r="1" spans="1:16" ht="85.9" customHeight="1" x14ac:dyDescent="0.25">
      <c r="A1" s="43" t="s">
        <v>143</v>
      </c>
      <c r="E1" s="43" t="s">
        <v>144</v>
      </c>
      <c r="H1" s="108"/>
      <c r="I1" s="108"/>
      <c r="M1" s="230" t="s">
        <v>339</v>
      </c>
      <c r="N1" s="230"/>
      <c r="O1" s="230"/>
      <c r="P1" s="230"/>
    </row>
    <row r="2" spans="1:16" ht="55.5" customHeight="1" x14ac:dyDescent="0.2">
      <c r="A2" s="231" t="s">
        <v>145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6" s="113" customFormat="1" x14ac:dyDescent="0.25">
      <c r="A3" s="45"/>
      <c r="B3" s="45"/>
      <c r="C3" s="45"/>
      <c r="D3" s="45"/>
      <c r="E3" s="45"/>
      <c r="F3" s="46"/>
      <c r="G3" s="46"/>
      <c r="H3" s="47"/>
      <c r="I3" s="47"/>
      <c r="J3" s="47"/>
      <c r="K3" s="47"/>
      <c r="L3" s="47"/>
      <c r="M3" s="47"/>
      <c r="N3" s="47"/>
      <c r="O3" s="47" t="s">
        <v>146</v>
      </c>
    </row>
    <row r="4" spans="1:16" s="45" customFormat="1" ht="28.15" customHeight="1" x14ac:dyDescent="0.25">
      <c r="A4" s="217" t="s">
        <v>147</v>
      </c>
      <c r="B4" s="227" t="s">
        <v>310</v>
      </c>
      <c r="C4" s="227"/>
      <c r="D4" s="227"/>
      <c r="E4" s="217" t="s">
        <v>148</v>
      </c>
      <c r="F4" s="217"/>
      <c r="G4" s="217"/>
      <c r="H4" s="217"/>
      <c r="I4" s="223" t="s">
        <v>227</v>
      </c>
      <c r="J4" s="217" t="s">
        <v>215</v>
      </c>
      <c r="K4" s="217"/>
      <c r="L4" s="217"/>
      <c r="M4" s="228" t="s">
        <v>10</v>
      </c>
      <c r="N4" s="228"/>
      <c r="O4" s="228"/>
      <c r="P4" s="223" t="s">
        <v>227</v>
      </c>
    </row>
    <row r="5" spans="1:16" s="45" customFormat="1" x14ac:dyDescent="0.25">
      <c r="A5" s="217"/>
      <c r="B5" s="227" t="s">
        <v>0</v>
      </c>
      <c r="C5" s="227"/>
      <c r="D5" s="227"/>
      <c r="E5" s="217"/>
      <c r="F5" s="217"/>
      <c r="G5" s="217"/>
      <c r="H5" s="217"/>
      <c r="I5" s="223"/>
      <c r="J5" s="217"/>
      <c r="K5" s="217"/>
      <c r="L5" s="217"/>
      <c r="M5" s="228"/>
      <c r="N5" s="228"/>
      <c r="O5" s="228"/>
      <c r="P5" s="223"/>
    </row>
    <row r="6" spans="1:16" s="45" customFormat="1" ht="54.6" customHeight="1" x14ac:dyDescent="0.25">
      <c r="A6" s="217"/>
      <c r="B6" s="229" t="s">
        <v>332</v>
      </c>
      <c r="C6" s="229" t="s">
        <v>311</v>
      </c>
      <c r="D6" s="229"/>
      <c r="E6" s="217"/>
      <c r="F6" s="217"/>
      <c r="G6" s="217"/>
      <c r="H6" s="217"/>
      <c r="I6" s="223"/>
      <c r="J6" s="217"/>
      <c r="K6" s="217"/>
      <c r="L6" s="217"/>
      <c r="M6" s="228"/>
      <c r="N6" s="228"/>
      <c r="O6" s="228"/>
      <c r="P6" s="223"/>
    </row>
    <row r="7" spans="1:16" s="43" customFormat="1" x14ac:dyDescent="0.25">
      <c r="A7" s="217"/>
      <c r="B7" s="229"/>
      <c r="C7" s="229"/>
      <c r="D7" s="229"/>
      <c r="E7" s="217" t="s">
        <v>149</v>
      </c>
      <c r="F7" s="224" t="s">
        <v>331</v>
      </c>
      <c r="G7" s="224"/>
      <c r="H7" s="224"/>
      <c r="I7" s="223"/>
      <c r="J7" s="224" t="s">
        <v>331</v>
      </c>
      <c r="K7" s="224"/>
      <c r="L7" s="224"/>
      <c r="M7" s="224" t="s">
        <v>331</v>
      </c>
      <c r="N7" s="224"/>
      <c r="O7" s="224"/>
      <c r="P7" s="223"/>
    </row>
    <row r="8" spans="1:16" s="43" customFormat="1" ht="63" x14ac:dyDescent="0.25">
      <c r="A8" s="217"/>
      <c r="B8" s="229"/>
      <c r="C8" s="156" t="s">
        <v>333</v>
      </c>
      <c r="D8" s="156" t="s">
        <v>334</v>
      </c>
      <c r="E8" s="225"/>
      <c r="F8" s="156" t="s">
        <v>335</v>
      </c>
      <c r="G8" s="156" t="s">
        <v>336</v>
      </c>
      <c r="H8" s="156" t="s">
        <v>337</v>
      </c>
      <c r="I8" s="223"/>
      <c r="J8" s="156" t="s">
        <v>335</v>
      </c>
      <c r="K8" s="156" t="s">
        <v>336</v>
      </c>
      <c r="L8" s="156" t="s">
        <v>337</v>
      </c>
      <c r="M8" s="156" t="s">
        <v>335</v>
      </c>
      <c r="N8" s="156" t="s">
        <v>336</v>
      </c>
      <c r="O8" s="156" t="s">
        <v>337</v>
      </c>
      <c r="P8" s="223"/>
    </row>
    <row r="9" spans="1:16" s="111" customFormat="1" ht="22.5" customHeight="1" x14ac:dyDescent="0.2">
      <c r="A9" s="110">
        <v>1</v>
      </c>
      <c r="B9" s="110">
        <v>2</v>
      </c>
      <c r="C9" s="110">
        <v>3</v>
      </c>
      <c r="D9" s="110">
        <v>4</v>
      </c>
      <c r="E9" s="139" t="s">
        <v>338</v>
      </c>
      <c r="F9" s="110">
        <v>6</v>
      </c>
      <c r="G9" s="110">
        <v>7</v>
      </c>
      <c r="H9" s="110">
        <v>8</v>
      </c>
      <c r="I9" s="110">
        <v>9</v>
      </c>
      <c r="J9" s="110">
        <v>10</v>
      </c>
      <c r="K9" s="110">
        <v>11</v>
      </c>
      <c r="L9" s="110">
        <v>12</v>
      </c>
      <c r="M9" s="110">
        <v>13</v>
      </c>
      <c r="N9" s="110">
        <v>14</v>
      </c>
      <c r="O9" s="110">
        <v>15</v>
      </c>
      <c r="P9" s="110">
        <v>16</v>
      </c>
    </row>
    <row r="10" spans="1:16" s="107" customFormat="1" ht="28.5" customHeight="1" x14ac:dyDescent="0.3">
      <c r="A10" s="51" t="s">
        <v>150</v>
      </c>
      <c r="B10" s="51"/>
      <c r="C10" s="51"/>
      <c r="D10" s="51"/>
      <c r="E10" s="52"/>
      <c r="F10" s="53"/>
      <c r="G10" s="53"/>
      <c r="H10" s="52"/>
      <c r="I10" s="52"/>
      <c r="J10" s="158"/>
      <c r="K10" s="158"/>
      <c r="L10" s="158"/>
      <c r="M10" s="117"/>
      <c r="N10" s="117"/>
      <c r="O10" s="117"/>
      <c r="P10" s="122"/>
    </row>
    <row r="11" spans="1:16" s="107" customFormat="1" ht="18.75" customHeight="1" x14ac:dyDescent="0.3">
      <c r="A11" s="118" t="s">
        <v>0</v>
      </c>
      <c r="B11" s="118"/>
      <c r="C11" s="118"/>
      <c r="D11" s="118"/>
      <c r="E11" s="53"/>
      <c r="F11" s="53"/>
      <c r="G11" s="53"/>
      <c r="H11" s="53"/>
      <c r="I11" s="53"/>
      <c r="J11" s="158"/>
      <c r="K11" s="158"/>
      <c r="L11" s="158"/>
      <c r="M11" s="117"/>
      <c r="N11" s="117"/>
      <c r="O11" s="117"/>
      <c r="P11" s="122"/>
    </row>
    <row r="12" spans="1:16" s="114" customFormat="1" ht="15.75" customHeight="1" x14ac:dyDescent="0.3">
      <c r="A12" s="169" t="s">
        <v>151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23"/>
    </row>
    <row r="13" spans="1:16" s="107" customFormat="1" ht="18.75" x14ac:dyDescent="0.3">
      <c r="A13" s="54"/>
      <c r="B13" s="54"/>
      <c r="C13" s="54"/>
      <c r="D13" s="156"/>
      <c r="E13" s="55"/>
      <c r="F13" s="56"/>
      <c r="G13" s="56"/>
      <c r="H13" s="56"/>
      <c r="I13" s="56"/>
      <c r="J13" s="158"/>
      <c r="K13" s="158"/>
      <c r="L13" s="158"/>
      <c r="M13" s="117"/>
      <c r="N13" s="117"/>
      <c r="O13" s="117"/>
      <c r="P13" s="122"/>
    </row>
    <row r="14" spans="1:16" s="107" customFormat="1" ht="18.75" x14ac:dyDescent="0.3">
      <c r="A14" s="54"/>
      <c r="B14" s="54"/>
      <c r="C14" s="54"/>
      <c r="D14" s="156"/>
      <c r="E14" s="55"/>
      <c r="F14" s="56"/>
      <c r="G14" s="56"/>
      <c r="H14" s="56"/>
      <c r="I14" s="56"/>
      <c r="J14" s="158"/>
      <c r="K14" s="158"/>
      <c r="L14" s="158"/>
      <c r="M14" s="117"/>
      <c r="N14" s="117"/>
      <c r="O14" s="117"/>
      <c r="P14" s="122"/>
    </row>
    <row r="15" spans="1:16" s="107" customFormat="1" ht="18.75" x14ac:dyDescent="0.3">
      <c r="A15" s="54"/>
      <c r="B15" s="54"/>
      <c r="C15" s="54"/>
      <c r="D15" s="156"/>
      <c r="E15" s="55"/>
      <c r="F15" s="56"/>
      <c r="G15" s="56"/>
      <c r="H15" s="56"/>
      <c r="I15" s="56"/>
      <c r="J15" s="158"/>
      <c r="K15" s="158"/>
      <c r="L15" s="158"/>
      <c r="M15" s="117"/>
      <c r="N15" s="117"/>
      <c r="O15" s="117"/>
      <c r="P15" s="122"/>
    </row>
    <row r="16" spans="1:16" s="107" customFormat="1" ht="18.75" x14ac:dyDescent="0.3">
      <c r="A16" s="57" t="s">
        <v>152</v>
      </c>
      <c r="B16" s="57"/>
      <c r="C16" s="57"/>
      <c r="D16" s="57"/>
      <c r="E16" s="55"/>
      <c r="F16" s="56"/>
      <c r="G16" s="56"/>
      <c r="H16" s="55"/>
      <c r="I16" s="55"/>
      <c r="J16" s="158"/>
      <c r="K16" s="158"/>
      <c r="L16" s="158"/>
      <c r="M16" s="117"/>
      <c r="N16" s="117"/>
      <c r="O16" s="117"/>
      <c r="P16" s="122"/>
    </row>
    <row r="17" spans="1:16" s="107" customFormat="1" ht="18.75" x14ac:dyDescent="0.3">
      <c r="A17" s="169" t="s">
        <v>153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22"/>
    </row>
    <row r="18" spans="1:16" s="107" customFormat="1" ht="18.75" x14ac:dyDescent="0.3">
      <c r="A18" s="54"/>
      <c r="B18" s="54"/>
      <c r="C18" s="54"/>
      <c r="D18" s="156"/>
      <c r="E18" s="55"/>
      <c r="F18" s="56"/>
      <c r="G18" s="56"/>
      <c r="H18" s="56"/>
      <c r="I18" s="56"/>
      <c r="J18" s="158"/>
      <c r="K18" s="158"/>
      <c r="L18" s="158"/>
      <c r="M18" s="117"/>
      <c r="N18" s="117"/>
      <c r="O18" s="117"/>
      <c r="P18" s="122"/>
    </row>
    <row r="19" spans="1:16" s="107" customFormat="1" ht="18.75" x14ac:dyDescent="0.3">
      <c r="A19" s="54"/>
      <c r="B19" s="54"/>
      <c r="C19" s="54"/>
      <c r="D19" s="156"/>
      <c r="E19" s="55"/>
      <c r="F19" s="56"/>
      <c r="G19" s="56"/>
      <c r="H19" s="56"/>
      <c r="I19" s="56"/>
      <c r="J19" s="158"/>
      <c r="K19" s="158"/>
      <c r="L19" s="158"/>
      <c r="M19" s="117"/>
      <c r="N19" s="117"/>
      <c r="O19" s="117"/>
      <c r="P19" s="122"/>
    </row>
    <row r="20" spans="1:16" s="107" customFormat="1" ht="18.75" x14ac:dyDescent="0.3">
      <c r="A20" s="57" t="s">
        <v>152</v>
      </c>
      <c r="B20" s="57"/>
      <c r="C20" s="57"/>
      <c r="D20" s="50"/>
      <c r="E20" s="55"/>
      <c r="F20" s="56"/>
      <c r="G20" s="56"/>
      <c r="H20" s="55"/>
      <c r="I20" s="55"/>
      <c r="J20" s="158"/>
      <c r="K20" s="158"/>
      <c r="L20" s="158"/>
      <c r="M20" s="117"/>
      <c r="N20" s="117"/>
      <c r="O20" s="117"/>
      <c r="P20" s="122"/>
    </row>
    <row r="21" spans="1:16" s="114" customFormat="1" ht="18.75" x14ac:dyDescent="0.3">
      <c r="A21" s="169" t="s">
        <v>154</v>
      </c>
      <c r="B21" s="169"/>
      <c r="C21" s="169"/>
      <c r="D21" s="169"/>
      <c r="E21" s="169">
        <v>11744.3</v>
      </c>
      <c r="F21" s="169">
        <v>0</v>
      </c>
      <c r="G21" s="169">
        <v>10499.9</v>
      </c>
      <c r="H21" s="169">
        <v>1244.4000000000001</v>
      </c>
      <c r="I21" s="169"/>
      <c r="J21" s="169"/>
      <c r="K21" s="169"/>
      <c r="L21" s="169"/>
      <c r="M21" s="169"/>
      <c r="N21" s="169"/>
      <c r="O21" s="169"/>
      <c r="P21" s="123"/>
    </row>
    <row r="22" spans="1:16" s="115" customFormat="1" ht="31.5" x14ac:dyDescent="0.3">
      <c r="A22" s="54" t="s">
        <v>370</v>
      </c>
      <c r="B22" s="54"/>
      <c r="C22" s="54"/>
      <c r="D22" s="156"/>
      <c r="E22" s="55">
        <v>5838</v>
      </c>
      <c r="F22" s="56">
        <v>0</v>
      </c>
      <c r="G22" s="56">
        <v>5388.4</v>
      </c>
      <c r="H22" s="56">
        <v>449.6</v>
      </c>
      <c r="I22" s="56"/>
      <c r="J22" s="119"/>
      <c r="K22" s="119"/>
      <c r="L22" s="119"/>
      <c r="M22" s="117"/>
      <c r="N22" s="117"/>
      <c r="O22" s="117"/>
      <c r="P22" s="124"/>
    </row>
    <row r="23" spans="1:16" s="115" customFormat="1" ht="18.75" x14ac:dyDescent="0.3">
      <c r="A23" s="54" t="s">
        <v>371</v>
      </c>
      <c r="B23" s="54"/>
      <c r="C23" s="54"/>
      <c r="D23" s="156"/>
      <c r="E23" s="55">
        <v>5906.3</v>
      </c>
      <c r="F23" s="56">
        <v>0</v>
      </c>
      <c r="G23" s="56">
        <v>5111.5</v>
      </c>
      <c r="H23" s="56">
        <v>794.8</v>
      </c>
      <c r="I23" s="56"/>
      <c r="J23" s="119"/>
      <c r="K23" s="119"/>
      <c r="L23" s="119"/>
      <c r="M23" s="117"/>
      <c r="N23" s="117"/>
      <c r="O23" s="117"/>
      <c r="P23" s="124"/>
    </row>
    <row r="24" spans="1:16" s="115" customFormat="1" ht="18.75" x14ac:dyDescent="0.3">
      <c r="A24" s="54"/>
      <c r="B24" s="54"/>
      <c r="C24" s="54"/>
      <c r="D24" s="156"/>
      <c r="E24" s="55"/>
      <c r="F24" s="56"/>
      <c r="G24" s="56"/>
      <c r="H24" s="56"/>
      <c r="I24" s="56"/>
      <c r="J24" s="119"/>
      <c r="K24" s="119"/>
      <c r="L24" s="119"/>
      <c r="M24" s="117"/>
      <c r="N24" s="117"/>
      <c r="O24" s="117"/>
      <c r="P24" s="124"/>
    </row>
    <row r="25" spans="1:16" s="107" customFormat="1" ht="18.75" x14ac:dyDescent="0.3">
      <c r="A25" s="57" t="s">
        <v>152</v>
      </c>
      <c r="B25" s="57"/>
      <c r="C25" s="57"/>
      <c r="D25" s="57"/>
      <c r="E25" s="55">
        <v>11744.3</v>
      </c>
      <c r="F25" s="56">
        <v>0</v>
      </c>
      <c r="G25" s="55">
        <v>10499.9</v>
      </c>
      <c r="H25" s="55">
        <v>1244.4000000000001</v>
      </c>
      <c r="I25" s="55"/>
      <c r="J25" s="158"/>
      <c r="K25" s="158"/>
      <c r="L25" s="158"/>
      <c r="M25" s="117"/>
      <c r="N25" s="117"/>
      <c r="O25" s="117"/>
      <c r="P25" s="122"/>
    </row>
    <row r="26" spans="1:16" s="114" customFormat="1" ht="18.75" x14ac:dyDescent="0.3">
      <c r="A26" s="169" t="s">
        <v>155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23"/>
    </row>
    <row r="27" spans="1:16" s="116" customFormat="1" ht="51.75" customHeight="1" x14ac:dyDescent="0.2">
      <c r="A27" s="58"/>
      <c r="B27" s="58">
        <v>0</v>
      </c>
      <c r="C27" s="58"/>
      <c r="D27" s="157"/>
      <c r="E27" s="55"/>
      <c r="F27" s="56">
        <v>0</v>
      </c>
      <c r="G27" s="56">
        <v>0</v>
      </c>
      <c r="H27" s="56"/>
      <c r="I27" s="56"/>
      <c r="J27" s="172">
        <v>0</v>
      </c>
      <c r="K27" s="172">
        <v>0</v>
      </c>
      <c r="L27" s="172">
        <v>0</v>
      </c>
      <c r="M27" s="173">
        <v>0</v>
      </c>
      <c r="N27" s="173">
        <v>0</v>
      </c>
      <c r="O27" s="173"/>
      <c r="P27" s="174"/>
    </row>
    <row r="28" spans="1:16" s="116" customFormat="1" x14ac:dyDescent="0.25">
      <c r="A28" s="58"/>
      <c r="B28" s="58"/>
      <c r="C28" s="58"/>
      <c r="D28" s="157"/>
      <c r="E28" s="55"/>
      <c r="F28" s="56"/>
      <c r="G28" s="56"/>
      <c r="H28" s="56"/>
      <c r="I28" s="56"/>
      <c r="J28" s="119"/>
      <c r="K28" s="119"/>
      <c r="L28" s="119"/>
      <c r="M28" s="117"/>
      <c r="N28" s="117"/>
      <c r="O28" s="117"/>
      <c r="P28" s="125"/>
    </row>
    <row r="29" spans="1:16" s="116" customFormat="1" x14ac:dyDescent="0.25">
      <c r="A29" s="58"/>
      <c r="B29" s="58"/>
      <c r="C29" s="58"/>
      <c r="D29" s="157"/>
      <c r="E29" s="55"/>
      <c r="F29" s="56"/>
      <c r="G29" s="56"/>
      <c r="H29" s="56"/>
      <c r="I29" s="56"/>
      <c r="J29" s="119"/>
      <c r="K29" s="119"/>
      <c r="L29" s="119"/>
      <c r="M29" s="117"/>
      <c r="N29" s="117"/>
      <c r="O29" s="117"/>
      <c r="P29" s="125"/>
    </row>
    <row r="30" spans="1:16" s="116" customFormat="1" x14ac:dyDescent="0.25">
      <c r="A30" s="58"/>
      <c r="B30" s="58"/>
      <c r="C30" s="58"/>
      <c r="D30" s="157"/>
      <c r="E30" s="55"/>
      <c r="F30" s="56"/>
      <c r="G30" s="56"/>
      <c r="H30" s="56"/>
      <c r="I30" s="56"/>
      <c r="J30" s="119"/>
      <c r="K30" s="119"/>
      <c r="L30" s="119"/>
      <c r="M30" s="117"/>
      <c r="N30" s="117"/>
      <c r="O30" s="117"/>
      <c r="P30" s="125"/>
    </row>
    <row r="31" spans="1:16" s="116" customFormat="1" ht="18.75" customHeight="1" x14ac:dyDescent="0.25">
      <c r="A31" s="57" t="s">
        <v>152</v>
      </c>
      <c r="B31" s="57"/>
      <c r="C31" s="57"/>
      <c r="D31" s="57"/>
      <c r="E31" s="55"/>
      <c r="F31" s="56"/>
      <c r="G31" s="56"/>
      <c r="H31" s="55"/>
      <c r="I31" s="55"/>
      <c r="J31" s="119"/>
      <c r="K31" s="119"/>
      <c r="L31" s="119"/>
      <c r="M31" s="117"/>
      <c r="N31" s="117"/>
      <c r="O31" s="117"/>
      <c r="P31" s="125"/>
    </row>
    <row r="32" spans="1:16" s="116" customFormat="1" ht="18.75" customHeight="1" x14ac:dyDescent="0.25">
      <c r="A32" s="60"/>
      <c r="B32" s="60"/>
      <c r="C32" s="60"/>
      <c r="D32" s="60"/>
      <c r="E32" s="61"/>
      <c r="F32" s="62"/>
      <c r="G32" s="62"/>
      <c r="H32" s="61"/>
      <c r="I32" s="61"/>
      <c r="J32" s="120"/>
      <c r="K32" s="120"/>
      <c r="L32" s="120"/>
      <c r="M32" s="120"/>
      <c r="N32" s="120"/>
      <c r="O32" s="120"/>
    </row>
    <row r="33" spans="1:16" x14ac:dyDescent="0.25">
      <c r="A33" s="226" t="s">
        <v>312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</row>
    <row r="35" spans="1:16" x14ac:dyDescent="0.25">
      <c r="A35" s="222" t="s">
        <v>345</v>
      </c>
      <c r="B35" s="222"/>
      <c r="C35" s="222"/>
      <c r="D35" s="222"/>
      <c r="E35" s="63"/>
    </row>
  </sheetData>
  <mergeCells count="18">
    <mergeCell ref="M1:P1"/>
    <mergeCell ref="P4:P8"/>
    <mergeCell ref="A2:O2"/>
    <mergeCell ref="A35:D35"/>
    <mergeCell ref="I4:I8"/>
    <mergeCell ref="J7:L7"/>
    <mergeCell ref="A4:A8"/>
    <mergeCell ref="E7:E8"/>
    <mergeCell ref="F7:H7"/>
    <mergeCell ref="A33:P33"/>
    <mergeCell ref="M7:O7"/>
    <mergeCell ref="B4:D4"/>
    <mergeCell ref="B5:D5"/>
    <mergeCell ref="E4:H6"/>
    <mergeCell ref="J4:L6"/>
    <mergeCell ref="M4:O6"/>
    <mergeCell ref="B6:B8"/>
    <mergeCell ref="C6:D7"/>
  </mergeCells>
  <pageMargins left="0.15748031496062992" right="0.15748031496062992" top="0.39370078740157483" bottom="0.27559055118110237" header="0.31496062992125984" footer="0.31496062992125984"/>
  <pageSetup paperSize="9" scale="53" orientation="landscape" r:id="rId1"/>
  <headerFooter>
    <oddFooter>&amp;R24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zoomScaleNormal="100"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A40" sqref="A40"/>
    </sheetView>
  </sheetViews>
  <sheetFormatPr defaultRowHeight="15.75" x14ac:dyDescent="0.25"/>
  <cols>
    <col min="1" max="1" width="52.85546875" style="100" customWidth="1"/>
    <col min="2" max="2" width="21" style="44" customWidth="1"/>
    <col min="3" max="4" width="23.28515625" style="44" customWidth="1"/>
    <col min="5" max="244" width="9.140625" style="44"/>
    <col min="245" max="245" width="60.28515625" style="44" customWidth="1"/>
    <col min="246" max="246" width="30.5703125" style="44" customWidth="1"/>
    <col min="247" max="247" width="25.42578125" style="44" customWidth="1"/>
    <col min="248" max="250" width="15.5703125" style="44" customWidth="1"/>
    <col min="251" max="500" width="9.140625" style="44"/>
    <col min="501" max="501" width="60.28515625" style="44" customWidth="1"/>
    <col min="502" max="502" width="30.5703125" style="44" customWidth="1"/>
    <col min="503" max="503" width="25.42578125" style="44" customWidth="1"/>
    <col min="504" max="506" width="15.5703125" style="44" customWidth="1"/>
    <col min="507" max="756" width="9.140625" style="44"/>
    <col min="757" max="757" width="60.28515625" style="44" customWidth="1"/>
    <col min="758" max="758" width="30.5703125" style="44" customWidth="1"/>
    <col min="759" max="759" width="25.42578125" style="44" customWidth="1"/>
    <col min="760" max="762" width="15.5703125" style="44" customWidth="1"/>
    <col min="763" max="1012" width="9.140625" style="44"/>
    <col min="1013" max="1013" width="60.28515625" style="44" customWidth="1"/>
    <col min="1014" max="1014" width="30.5703125" style="44" customWidth="1"/>
    <col min="1015" max="1015" width="25.42578125" style="44" customWidth="1"/>
    <col min="1016" max="1018" width="15.5703125" style="44" customWidth="1"/>
    <col min="1019" max="1268" width="9.140625" style="44"/>
    <col min="1269" max="1269" width="60.28515625" style="44" customWidth="1"/>
    <col min="1270" max="1270" width="30.5703125" style="44" customWidth="1"/>
    <col min="1271" max="1271" width="25.42578125" style="44" customWidth="1"/>
    <col min="1272" max="1274" width="15.5703125" style="44" customWidth="1"/>
    <col min="1275" max="1524" width="9.140625" style="44"/>
    <col min="1525" max="1525" width="60.28515625" style="44" customWidth="1"/>
    <col min="1526" max="1526" width="30.5703125" style="44" customWidth="1"/>
    <col min="1527" max="1527" width="25.42578125" style="44" customWidth="1"/>
    <col min="1528" max="1530" width="15.5703125" style="44" customWidth="1"/>
    <col min="1531" max="1780" width="9.140625" style="44"/>
    <col min="1781" max="1781" width="60.28515625" style="44" customWidth="1"/>
    <col min="1782" max="1782" width="30.5703125" style="44" customWidth="1"/>
    <col min="1783" max="1783" width="25.42578125" style="44" customWidth="1"/>
    <col min="1784" max="1786" width="15.5703125" style="44" customWidth="1"/>
    <col min="1787" max="2036" width="9.140625" style="44"/>
    <col min="2037" max="2037" width="60.28515625" style="44" customWidth="1"/>
    <col min="2038" max="2038" width="30.5703125" style="44" customWidth="1"/>
    <col min="2039" max="2039" width="25.42578125" style="44" customWidth="1"/>
    <col min="2040" max="2042" width="15.5703125" style="44" customWidth="1"/>
    <col min="2043" max="2292" width="9.140625" style="44"/>
    <col min="2293" max="2293" width="60.28515625" style="44" customWidth="1"/>
    <col min="2294" max="2294" width="30.5703125" style="44" customWidth="1"/>
    <col min="2295" max="2295" width="25.42578125" style="44" customWidth="1"/>
    <col min="2296" max="2298" width="15.5703125" style="44" customWidth="1"/>
    <col min="2299" max="2548" width="9.140625" style="44"/>
    <col min="2549" max="2549" width="60.28515625" style="44" customWidth="1"/>
    <col min="2550" max="2550" width="30.5703125" style="44" customWidth="1"/>
    <col min="2551" max="2551" width="25.42578125" style="44" customWidth="1"/>
    <col min="2552" max="2554" width="15.5703125" style="44" customWidth="1"/>
    <col min="2555" max="2804" width="9.140625" style="44"/>
    <col min="2805" max="2805" width="60.28515625" style="44" customWidth="1"/>
    <col min="2806" max="2806" width="30.5703125" style="44" customWidth="1"/>
    <col min="2807" max="2807" width="25.42578125" style="44" customWidth="1"/>
    <col min="2808" max="2810" width="15.5703125" style="44" customWidth="1"/>
    <col min="2811" max="3060" width="9.140625" style="44"/>
    <col min="3061" max="3061" width="60.28515625" style="44" customWidth="1"/>
    <col min="3062" max="3062" width="30.5703125" style="44" customWidth="1"/>
    <col min="3063" max="3063" width="25.42578125" style="44" customWidth="1"/>
    <col min="3064" max="3066" width="15.5703125" style="44" customWidth="1"/>
    <col min="3067" max="3316" width="9.140625" style="44"/>
    <col min="3317" max="3317" width="60.28515625" style="44" customWidth="1"/>
    <col min="3318" max="3318" width="30.5703125" style="44" customWidth="1"/>
    <col min="3319" max="3319" width="25.42578125" style="44" customWidth="1"/>
    <col min="3320" max="3322" width="15.5703125" style="44" customWidth="1"/>
    <col min="3323" max="3572" width="9.140625" style="44"/>
    <col min="3573" max="3573" width="60.28515625" style="44" customWidth="1"/>
    <col min="3574" max="3574" width="30.5703125" style="44" customWidth="1"/>
    <col min="3575" max="3575" width="25.42578125" style="44" customWidth="1"/>
    <col min="3576" max="3578" width="15.5703125" style="44" customWidth="1"/>
    <col min="3579" max="3828" width="9.140625" style="44"/>
    <col min="3829" max="3829" width="60.28515625" style="44" customWidth="1"/>
    <col min="3830" max="3830" width="30.5703125" style="44" customWidth="1"/>
    <col min="3831" max="3831" width="25.42578125" style="44" customWidth="1"/>
    <col min="3832" max="3834" width="15.5703125" style="44" customWidth="1"/>
    <col min="3835" max="4084" width="9.140625" style="44"/>
    <col min="4085" max="4085" width="60.28515625" style="44" customWidth="1"/>
    <col min="4086" max="4086" width="30.5703125" style="44" customWidth="1"/>
    <col min="4087" max="4087" width="25.42578125" style="44" customWidth="1"/>
    <col min="4088" max="4090" width="15.5703125" style="44" customWidth="1"/>
    <col min="4091" max="4340" width="9.140625" style="44"/>
    <col min="4341" max="4341" width="60.28515625" style="44" customWidth="1"/>
    <col min="4342" max="4342" width="30.5703125" style="44" customWidth="1"/>
    <col min="4343" max="4343" width="25.42578125" style="44" customWidth="1"/>
    <col min="4344" max="4346" width="15.5703125" style="44" customWidth="1"/>
    <col min="4347" max="4596" width="9.140625" style="44"/>
    <col min="4597" max="4597" width="60.28515625" style="44" customWidth="1"/>
    <col min="4598" max="4598" width="30.5703125" style="44" customWidth="1"/>
    <col min="4599" max="4599" width="25.42578125" style="44" customWidth="1"/>
    <col min="4600" max="4602" width="15.5703125" style="44" customWidth="1"/>
    <col min="4603" max="4852" width="9.140625" style="44"/>
    <col min="4853" max="4853" width="60.28515625" style="44" customWidth="1"/>
    <col min="4854" max="4854" width="30.5703125" style="44" customWidth="1"/>
    <col min="4855" max="4855" width="25.42578125" style="44" customWidth="1"/>
    <col min="4856" max="4858" width="15.5703125" style="44" customWidth="1"/>
    <col min="4859" max="5108" width="9.140625" style="44"/>
    <col min="5109" max="5109" width="60.28515625" style="44" customWidth="1"/>
    <col min="5110" max="5110" width="30.5703125" style="44" customWidth="1"/>
    <col min="5111" max="5111" width="25.42578125" style="44" customWidth="1"/>
    <col min="5112" max="5114" width="15.5703125" style="44" customWidth="1"/>
    <col min="5115" max="5364" width="9.140625" style="44"/>
    <col min="5365" max="5365" width="60.28515625" style="44" customWidth="1"/>
    <col min="5366" max="5366" width="30.5703125" style="44" customWidth="1"/>
    <col min="5367" max="5367" width="25.42578125" style="44" customWidth="1"/>
    <col min="5368" max="5370" width="15.5703125" style="44" customWidth="1"/>
    <col min="5371" max="5620" width="9.140625" style="44"/>
    <col min="5621" max="5621" width="60.28515625" style="44" customWidth="1"/>
    <col min="5622" max="5622" width="30.5703125" style="44" customWidth="1"/>
    <col min="5623" max="5623" width="25.42578125" style="44" customWidth="1"/>
    <col min="5624" max="5626" width="15.5703125" style="44" customWidth="1"/>
    <col min="5627" max="5876" width="9.140625" style="44"/>
    <col min="5877" max="5877" width="60.28515625" style="44" customWidth="1"/>
    <col min="5878" max="5878" width="30.5703125" style="44" customWidth="1"/>
    <col min="5879" max="5879" width="25.42578125" style="44" customWidth="1"/>
    <col min="5880" max="5882" width="15.5703125" style="44" customWidth="1"/>
    <col min="5883" max="6132" width="9.140625" style="44"/>
    <col min="6133" max="6133" width="60.28515625" style="44" customWidth="1"/>
    <col min="6134" max="6134" width="30.5703125" style="44" customWidth="1"/>
    <col min="6135" max="6135" width="25.42578125" style="44" customWidth="1"/>
    <col min="6136" max="6138" width="15.5703125" style="44" customWidth="1"/>
    <col min="6139" max="6388" width="9.140625" style="44"/>
    <col min="6389" max="6389" width="60.28515625" style="44" customWidth="1"/>
    <col min="6390" max="6390" width="30.5703125" style="44" customWidth="1"/>
    <col min="6391" max="6391" width="25.42578125" style="44" customWidth="1"/>
    <col min="6392" max="6394" width="15.5703125" style="44" customWidth="1"/>
    <col min="6395" max="6644" width="9.140625" style="44"/>
    <col min="6645" max="6645" width="60.28515625" style="44" customWidth="1"/>
    <col min="6646" max="6646" width="30.5703125" style="44" customWidth="1"/>
    <col min="6647" max="6647" width="25.42578125" style="44" customWidth="1"/>
    <col min="6648" max="6650" width="15.5703125" style="44" customWidth="1"/>
    <col min="6651" max="6900" width="9.140625" style="44"/>
    <col min="6901" max="6901" width="60.28515625" style="44" customWidth="1"/>
    <col min="6902" max="6902" width="30.5703125" style="44" customWidth="1"/>
    <col min="6903" max="6903" width="25.42578125" style="44" customWidth="1"/>
    <col min="6904" max="6906" width="15.5703125" style="44" customWidth="1"/>
    <col min="6907" max="7156" width="9.140625" style="44"/>
    <col min="7157" max="7157" width="60.28515625" style="44" customWidth="1"/>
    <col min="7158" max="7158" width="30.5703125" style="44" customWidth="1"/>
    <col min="7159" max="7159" width="25.42578125" style="44" customWidth="1"/>
    <col min="7160" max="7162" width="15.5703125" style="44" customWidth="1"/>
    <col min="7163" max="7412" width="9.140625" style="44"/>
    <col min="7413" max="7413" width="60.28515625" style="44" customWidth="1"/>
    <col min="7414" max="7414" width="30.5703125" style="44" customWidth="1"/>
    <col min="7415" max="7415" width="25.42578125" style="44" customWidth="1"/>
    <col min="7416" max="7418" width="15.5703125" style="44" customWidth="1"/>
    <col min="7419" max="7668" width="9.140625" style="44"/>
    <col min="7669" max="7669" width="60.28515625" style="44" customWidth="1"/>
    <col min="7670" max="7670" width="30.5703125" style="44" customWidth="1"/>
    <col min="7671" max="7671" width="25.42578125" style="44" customWidth="1"/>
    <col min="7672" max="7674" width="15.5703125" style="44" customWidth="1"/>
    <col min="7675" max="7924" width="9.140625" style="44"/>
    <col min="7925" max="7925" width="60.28515625" style="44" customWidth="1"/>
    <col min="7926" max="7926" width="30.5703125" style="44" customWidth="1"/>
    <col min="7927" max="7927" width="25.42578125" style="44" customWidth="1"/>
    <col min="7928" max="7930" width="15.5703125" style="44" customWidth="1"/>
    <col min="7931" max="8180" width="9.140625" style="44"/>
    <col min="8181" max="8181" width="60.28515625" style="44" customWidth="1"/>
    <col min="8182" max="8182" width="30.5703125" style="44" customWidth="1"/>
    <col min="8183" max="8183" width="25.42578125" style="44" customWidth="1"/>
    <col min="8184" max="8186" width="15.5703125" style="44" customWidth="1"/>
    <col min="8187" max="8436" width="9.140625" style="44"/>
    <col min="8437" max="8437" width="60.28515625" style="44" customWidth="1"/>
    <col min="8438" max="8438" width="30.5703125" style="44" customWidth="1"/>
    <col min="8439" max="8439" width="25.42578125" style="44" customWidth="1"/>
    <col min="8440" max="8442" width="15.5703125" style="44" customWidth="1"/>
    <col min="8443" max="8692" width="9.140625" style="44"/>
    <col min="8693" max="8693" width="60.28515625" style="44" customWidth="1"/>
    <col min="8694" max="8694" width="30.5703125" style="44" customWidth="1"/>
    <col min="8695" max="8695" width="25.42578125" style="44" customWidth="1"/>
    <col min="8696" max="8698" width="15.5703125" style="44" customWidth="1"/>
    <col min="8699" max="8948" width="9.140625" style="44"/>
    <col min="8949" max="8949" width="60.28515625" style="44" customWidth="1"/>
    <col min="8950" max="8950" width="30.5703125" style="44" customWidth="1"/>
    <col min="8951" max="8951" width="25.42578125" style="44" customWidth="1"/>
    <col min="8952" max="8954" width="15.5703125" style="44" customWidth="1"/>
    <col min="8955" max="9204" width="9.140625" style="44"/>
    <col min="9205" max="9205" width="60.28515625" style="44" customWidth="1"/>
    <col min="9206" max="9206" width="30.5703125" style="44" customWidth="1"/>
    <col min="9207" max="9207" width="25.42578125" style="44" customWidth="1"/>
    <col min="9208" max="9210" width="15.5703125" style="44" customWidth="1"/>
    <col min="9211" max="9460" width="9.140625" style="44"/>
    <col min="9461" max="9461" width="60.28515625" style="44" customWidth="1"/>
    <col min="9462" max="9462" width="30.5703125" style="44" customWidth="1"/>
    <col min="9463" max="9463" width="25.42578125" style="44" customWidth="1"/>
    <col min="9464" max="9466" width="15.5703125" style="44" customWidth="1"/>
    <col min="9467" max="9716" width="9.140625" style="44"/>
    <col min="9717" max="9717" width="60.28515625" style="44" customWidth="1"/>
    <col min="9718" max="9718" width="30.5703125" style="44" customWidth="1"/>
    <col min="9719" max="9719" width="25.42578125" style="44" customWidth="1"/>
    <col min="9720" max="9722" width="15.5703125" style="44" customWidth="1"/>
    <col min="9723" max="9972" width="9.140625" style="44"/>
    <col min="9973" max="9973" width="60.28515625" style="44" customWidth="1"/>
    <col min="9974" max="9974" width="30.5703125" style="44" customWidth="1"/>
    <col min="9975" max="9975" width="25.42578125" style="44" customWidth="1"/>
    <col min="9976" max="9978" width="15.5703125" style="44" customWidth="1"/>
    <col min="9979" max="10228" width="9.140625" style="44"/>
    <col min="10229" max="10229" width="60.28515625" style="44" customWidth="1"/>
    <col min="10230" max="10230" width="30.5703125" style="44" customWidth="1"/>
    <col min="10231" max="10231" width="25.42578125" style="44" customWidth="1"/>
    <col min="10232" max="10234" width="15.5703125" style="44" customWidth="1"/>
    <col min="10235" max="10484" width="9.140625" style="44"/>
    <col min="10485" max="10485" width="60.28515625" style="44" customWidth="1"/>
    <col min="10486" max="10486" width="30.5703125" style="44" customWidth="1"/>
    <col min="10487" max="10487" width="25.42578125" style="44" customWidth="1"/>
    <col min="10488" max="10490" width="15.5703125" style="44" customWidth="1"/>
    <col min="10491" max="10740" width="9.140625" style="44"/>
    <col min="10741" max="10741" width="60.28515625" style="44" customWidth="1"/>
    <col min="10742" max="10742" width="30.5703125" style="44" customWidth="1"/>
    <col min="10743" max="10743" width="25.42578125" style="44" customWidth="1"/>
    <col min="10744" max="10746" width="15.5703125" style="44" customWidth="1"/>
    <col min="10747" max="10996" width="9.140625" style="44"/>
    <col min="10997" max="10997" width="60.28515625" style="44" customWidth="1"/>
    <col min="10998" max="10998" width="30.5703125" style="44" customWidth="1"/>
    <col min="10999" max="10999" width="25.42578125" style="44" customWidth="1"/>
    <col min="11000" max="11002" width="15.5703125" style="44" customWidth="1"/>
    <col min="11003" max="11252" width="9.140625" style="44"/>
    <col min="11253" max="11253" width="60.28515625" style="44" customWidth="1"/>
    <col min="11254" max="11254" width="30.5703125" style="44" customWidth="1"/>
    <col min="11255" max="11255" width="25.42578125" style="44" customWidth="1"/>
    <col min="11256" max="11258" width="15.5703125" style="44" customWidth="1"/>
    <col min="11259" max="11508" width="9.140625" style="44"/>
    <col min="11509" max="11509" width="60.28515625" style="44" customWidth="1"/>
    <col min="11510" max="11510" width="30.5703125" style="44" customWidth="1"/>
    <col min="11511" max="11511" width="25.42578125" style="44" customWidth="1"/>
    <col min="11512" max="11514" width="15.5703125" style="44" customWidth="1"/>
    <col min="11515" max="11764" width="9.140625" style="44"/>
    <col min="11765" max="11765" width="60.28515625" style="44" customWidth="1"/>
    <col min="11766" max="11766" width="30.5703125" style="44" customWidth="1"/>
    <col min="11767" max="11767" width="25.42578125" style="44" customWidth="1"/>
    <col min="11768" max="11770" width="15.5703125" style="44" customWidth="1"/>
    <col min="11771" max="12020" width="9.140625" style="44"/>
    <col min="12021" max="12021" width="60.28515625" style="44" customWidth="1"/>
    <col min="12022" max="12022" width="30.5703125" style="44" customWidth="1"/>
    <col min="12023" max="12023" width="25.42578125" style="44" customWidth="1"/>
    <col min="12024" max="12026" width="15.5703125" style="44" customWidth="1"/>
    <col min="12027" max="12276" width="9.140625" style="44"/>
    <col min="12277" max="12277" width="60.28515625" style="44" customWidth="1"/>
    <col min="12278" max="12278" width="30.5703125" style="44" customWidth="1"/>
    <col min="12279" max="12279" width="25.42578125" style="44" customWidth="1"/>
    <col min="12280" max="12282" width="15.5703125" style="44" customWidth="1"/>
    <col min="12283" max="12532" width="9.140625" style="44"/>
    <col min="12533" max="12533" width="60.28515625" style="44" customWidth="1"/>
    <col min="12534" max="12534" width="30.5703125" style="44" customWidth="1"/>
    <col min="12535" max="12535" width="25.42578125" style="44" customWidth="1"/>
    <col min="12536" max="12538" width="15.5703125" style="44" customWidth="1"/>
    <col min="12539" max="12788" width="9.140625" style="44"/>
    <col min="12789" max="12789" width="60.28515625" style="44" customWidth="1"/>
    <col min="12790" max="12790" width="30.5703125" style="44" customWidth="1"/>
    <col min="12791" max="12791" width="25.42578125" style="44" customWidth="1"/>
    <col min="12792" max="12794" width="15.5703125" style="44" customWidth="1"/>
    <col min="12795" max="13044" width="9.140625" style="44"/>
    <col min="13045" max="13045" width="60.28515625" style="44" customWidth="1"/>
    <col min="13046" max="13046" width="30.5703125" style="44" customWidth="1"/>
    <col min="13047" max="13047" width="25.42578125" style="44" customWidth="1"/>
    <col min="13048" max="13050" width="15.5703125" style="44" customWidth="1"/>
    <col min="13051" max="13300" width="9.140625" style="44"/>
    <col min="13301" max="13301" width="60.28515625" style="44" customWidth="1"/>
    <col min="13302" max="13302" width="30.5703125" style="44" customWidth="1"/>
    <col min="13303" max="13303" width="25.42578125" style="44" customWidth="1"/>
    <col min="13304" max="13306" width="15.5703125" style="44" customWidth="1"/>
    <col min="13307" max="13556" width="9.140625" style="44"/>
    <col min="13557" max="13557" width="60.28515625" style="44" customWidth="1"/>
    <col min="13558" max="13558" width="30.5703125" style="44" customWidth="1"/>
    <col min="13559" max="13559" width="25.42578125" style="44" customWidth="1"/>
    <col min="13560" max="13562" width="15.5703125" style="44" customWidth="1"/>
    <col min="13563" max="13812" width="9.140625" style="44"/>
    <col min="13813" max="13813" width="60.28515625" style="44" customWidth="1"/>
    <col min="13814" max="13814" width="30.5703125" style="44" customWidth="1"/>
    <col min="13815" max="13815" width="25.42578125" style="44" customWidth="1"/>
    <col min="13816" max="13818" width="15.5703125" style="44" customWidth="1"/>
    <col min="13819" max="14068" width="9.140625" style="44"/>
    <col min="14069" max="14069" width="60.28515625" style="44" customWidth="1"/>
    <col min="14070" max="14070" width="30.5703125" style="44" customWidth="1"/>
    <col min="14071" max="14071" width="25.42578125" style="44" customWidth="1"/>
    <col min="14072" max="14074" width="15.5703125" style="44" customWidth="1"/>
    <col min="14075" max="14324" width="9.140625" style="44"/>
    <col min="14325" max="14325" width="60.28515625" style="44" customWidth="1"/>
    <col min="14326" max="14326" width="30.5703125" style="44" customWidth="1"/>
    <col min="14327" max="14327" width="25.42578125" style="44" customWidth="1"/>
    <col min="14328" max="14330" width="15.5703125" style="44" customWidth="1"/>
    <col min="14331" max="14580" width="9.140625" style="44"/>
    <col min="14581" max="14581" width="60.28515625" style="44" customWidth="1"/>
    <col min="14582" max="14582" width="30.5703125" style="44" customWidth="1"/>
    <col min="14583" max="14583" width="25.42578125" style="44" customWidth="1"/>
    <col min="14584" max="14586" width="15.5703125" style="44" customWidth="1"/>
    <col min="14587" max="14836" width="9.140625" style="44"/>
    <col min="14837" max="14837" width="60.28515625" style="44" customWidth="1"/>
    <col min="14838" max="14838" width="30.5703125" style="44" customWidth="1"/>
    <col min="14839" max="14839" width="25.42578125" style="44" customWidth="1"/>
    <col min="14840" max="14842" width="15.5703125" style="44" customWidth="1"/>
    <col min="14843" max="15092" width="9.140625" style="44"/>
    <col min="15093" max="15093" width="60.28515625" style="44" customWidth="1"/>
    <col min="15094" max="15094" width="30.5703125" style="44" customWidth="1"/>
    <col min="15095" max="15095" width="25.42578125" style="44" customWidth="1"/>
    <col min="15096" max="15098" width="15.5703125" style="44" customWidth="1"/>
    <col min="15099" max="15348" width="9.140625" style="44"/>
    <col min="15349" max="15349" width="60.28515625" style="44" customWidth="1"/>
    <col min="15350" max="15350" width="30.5703125" style="44" customWidth="1"/>
    <col min="15351" max="15351" width="25.42578125" style="44" customWidth="1"/>
    <col min="15352" max="15354" width="15.5703125" style="44" customWidth="1"/>
    <col min="15355" max="15604" width="9.140625" style="44"/>
    <col min="15605" max="15605" width="60.28515625" style="44" customWidth="1"/>
    <col min="15606" max="15606" width="30.5703125" style="44" customWidth="1"/>
    <col min="15607" max="15607" width="25.42578125" style="44" customWidth="1"/>
    <col min="15608" max="15610" width="15.5703125" style="44" customWidth="1"/>
    <col min="15611" max="15860" width="9.140625" style="44"/>
    <col min="15861" max="15861" width="60.28515625" style="44" customWidth="1"/>
    <col min="15862" max="15862" width="30.5703125" style="44" customWidth="1"/>
    <col min="15863" max="15863" width="25.42578125" style="44" customWidth="1"/>
    <col min="15864" max="15866" width="15.5703125" style="44" customWidth="1"/>
    <col min="15867" max="16116" width="9.140625" style="44"/>
    <col min="16117" max="16117" width="60.28515625" style="44" customWidth="1"/>
    <col min="16118" max="16118" width="30.5703125" style="44" customWidth="1"/>
    <col min="16119" max="16119" width="25.42578125" style="44" customWidth="1"/>
    <col min="16120" max="16122" width="15.5703125" style="44" customWidth="1"/>
    <col min="16123" max="16367" width="9.140625" style="44"/>
    <col min="16368" max="16369" width="9.140625" style="44" customWidth="1"/>
    <col min="16370" max="16384" width="9.140625" style="44"/>
  </cols>
  <sheetData>
    <row r="1" spans="1:4" ht="90" customHeight="1" x14ac:dyDescent="0.2">
      <c r="A1" s="44"/>
      <c r="B1" s="109"/>
      <c r="C1" s="232" t="s">
        <v>341</v>
      </c>
      <c r="D1" s="232"/>
    </row>
    <row r="2" spans="1:4" ht="33.6" customHeight="1" x14ac:dyDescent="0.2">
      <c r="A2" s="233" t="s">
        <v>213</v>
      </c>
      <c r="B2" s="233"/>
      <c r="C2" s="233"/>
      <c r="D2" s="233"/>
    </row>
    <row r="3" spans="1:4" ht="12" customHeight="1" x14ac:dyDescent="0.2">
      <c r="A3" s="132"/>
    </row>
    <row r="4" spans="1:4" s="48" customFormat="1" x14ac:dyDescent="0.25">
      <c r="A4" s="94"/>
      <c r="B4" s="95"/>
      <c r="C4" s="95"/>
      <c r="D4" s="95" t="s">
        <v>157</v>
      </c>
    </row>
    <row r="5" spans="1:4" s="96" customFormat="1" ht="82.5" x14ac:dyDescent="0.2">
      <c r="A5" s="128" t="s">
        <v>147</v>
      </c>
      <c r="B5" s="128" t="s">
        <v>214</v>
      </c>
      <c r="C5" s="129" t="s">
        <v>215</v>
      </c>
      <c r="D5" s="130" t="s">
        <v>10</v>
      </c>
    </row>
    <row r="6" spans="1:4" s="112" customFormat="1" ht="18.600000000000001" customHeight="1" x14ac:dyDescent="0.2">
      <c r="A6" s="59">
        <v>1</v>
      </c>
      <c r="B6" s="59">
        <v>2</v>
      </c>
      <c r="C6" s="59">
        <v>3</v>
      </c>
      <c r="D6" s="59" t="s">
        <v>216</v>
      </c>
    </row>
    <row r="7" spans="1:4" s="49" customFormat="1" ht="18" x14ac:dyDescent="0.25">
      <c r="A7" s="140" t="s">
        <v>151</v>
      </c>
      <c r="B7" s="97"/>
      <c r="C7" s="97"/>
      <c r="D7" s="97"/>
    </row>
    <row r="8" spans="1:4" s="49" customFormat="1" ht="18" x14ac:dyDescent="0.25">
      <c r="A8" s="140" t="s">
        <v>272</v>
      </c>
      <c r="B8" s="97"/>
      <c r="C8" s="97"/>
      <c r="D8" s="97"/>
    </row>
    <row r="9" spans="1:4" s="49" customFormat="1" ht="18" x14ac:dyDescent="0.25">
      <c r="A9" s="140" t="s">
        <v>272</v>
      </c>
      <c r="B9" s="97"/>
      <c r="C9" s="97"/>
      <c r="D9" s="97"/>
    </row>
    <row r="10" spans="1:4" ht="15" x14ac:dyDescent="0.2">
      <c r="A10" s="140" t="s">
        <v>153</v>
      </c>
      <c r="B10" s="98"/>
      <c r="C10" s="98"/>
      <c r="D10" s="98"/>
    </row>
    <row r="11" spans="1:4" ht="15" x14ac:dyDescent="0.2">
      <c r="A11" s="140" t="s">
        <v>272</v>
      </c>
      <c r="B11" s="98"/>
      <c r="C11" s="98"/>
      <c r="D11" s="98"/>
    </row>
    <row r="12" spans="1:4" ht="15" x14ac:dyDescent="0.2">
      <c r="A12" s="140" t="s">
        <v>272</v>
      </c>
      <c r="B12" s="98"/>
      <c r="C12" s="98"/>
      <c r="D12" s="98"/>
    </row>
    <row r="13" spans="1:4" ht="15" x14ac:dyDescent="0.2">
      <c r="A13" s="140" t="s">
        <v>154</v>
      </c>
      <c r="B13" s="98"/>
      <c r="C13" s="98"/>
      <c r="D13" s="98"/>
    </row>
    <row r="14" spans="1:4" ht="30" x14ac:dyDescent="0.2">
      <c r="A14" s="175" t="s">
        <v>352</v>
      </c>
      <c r="B14" s="98">
        <v>400</v>
      </c>
      <c r="C14" s="98"/>
      <c r="D14" s="98">
        <v>400</v>
      </c>
    </row>
    <row r="15" spans="1:4" ht="30" x14ac:dyDescent="0.2">
      <c r="A15" s="175" t="s">
        <v>353</v>
      </c>
      <c r="B15" s="98">
        <v>0</v>
      </c>
      <c r="C15" s="98">
        <v>0</v>
      </c>
      <c r="D15" s="98">
        <v>0</v>
      </c>
    </row>
    <row r="16" spans="1:4" ht="15" x14ac:dyDescent="0.2">
      <c r="A16" s="175" t="s">
        <v>354</v>
      </c>
      <c r="B16" s="98">
        <v>400</v>
      </c>
      <c r="C16" s="98"/>
      <c r="D16" s="98">
        <v>400</v>
      </c>
    </row>
    <row r="17" spans="1:4" ht="15" x14ac:dyDescent="0.2">
      <c r="A17" s="175" t="s">
        <v>358</v>
      </c>
      <c r="B17" s="98">
        <v>300</v>
      </c>
      <c r="C17" s="98"/>
      <c r="D17" s="98">
        <v>300</v>
      </c>
    </row>
    <row r="18" spans="1:4" ht="15" x14ac:dyDescent="0.2">
      <c r="A18" s="175" t="s">
        <v>359</v>
      </c>
      <c r="B18" s="98">
        <v>200</v>
      </c>
      <c r="C18" s="98"/>
      <c r="D18" s="98">
        <v>200</v>
      </c>
    </row>
    <row r="19" spans="1:4" ht="15" x14ac:dyDescent="0.2">
      <c r="A19" s="140" t="s">
        <v>363</v>
      </c>
      <c r="B19" s="98"/>
      <c r="C19" s="98"/>
      <c r="D19" s="98">
        <v>432.9</v>
      </c>
    </row>
    <row r="20" spans="1:4" ht="15" x14ac:dyDescent="0.2">
      <c r="A20" s="140" t="s">
        <v>365</v>
      </c>
      <c r="B20" s="98"/>
      <c r="C20" s="98"/>
      <c r="D20" s="98">
        <f>573.5*2</f>
        <v>1147</v>
      </c>
    </row>
    <row r="21" spans="1:4" ht="15" x14ac:dyDescent="0.2">
      <c r="A21" s="175" t="s">
        <v>361</v>
      </c>
      <c r="B21" s="98"/>
      <c r="C21" s="98"/>
      <c r="D21" s="98">
        <v>1176.7</v>
      </c>
    </row>
    <row r="22" spans="1:4" ht="30" x14ac:dyDescent="0.2">
      <c r="A22" s="175" t="s">
        <v>362</v>
      </c>
      <c r="B22" s="98"/>
      <c r="C22" s="98"/>
      <c r="D22" s="98">
        <v>1361.7</v>
      </c>
    </row>
    <row r="23" spans="1:4" ht="15" x14ac:dyDescent="0.2">
      <c r="A23" s="140" t="s">
        <v>364</v>
      </c>
      <c r="B23" s="98"/>
      <c r="C23" s="98"/>
      <c r="D23" s="98">
        <v>7160</v>
      </c>
    </row>
    <row r="24" spans="1:4" ht="33.75" customHeight="1" x14ac:dyDescent="0.2">
      <c r="A24" s="140" t="s">
        <v>366</v>
      </c>
      <c r="B24" s="98"/>
      <c r="C24" s="98">
        <v>280</v>
      </c>
      <c r="D24" s="98">
        <v>280</v>
      </c>
    </row>
    <row r="25" spans="1:4" ht="32.25" customHeight="1" x14ac:dyDescent="0.2">
      <c r="A25" s="140" t="s">
        <v>367</v>
      </c>
      <c r="B25" s="98"/>
      <c r="C25" s="98">
        <v>2727.3</v>
      </c>
      <c r="D25" s="98">
        <v>2727.3</v>
      </c>
    </row>
    <row r="26" spans="1:4" ht="15" x14ac:dyDescent="0.2">
      <c r="A26" s="140"/>
      <c r="B26" s="98"/>
      <c r="C26" s="98"/>
      <c r="D26" s="98"/>
    </row>
    <row r="27" spans="1:4" ht="15" x14ac:dyDescent="0.2">
      <c r="A27" s="140"/>
      <c r="B27" s="98"/>
      <c r="C27" s="98"/>
      <c r="D27" s="98"/>
    </row>
    <row r="28" spans="1:4" ht="15" x14ac:dyDescent="0.2">
      <c r="A28" s="140"/>
      <c r="B28" s="98"/>
      <c r="C28" s="98"/>
      <c r="D28" s="98"/>
    </row>
    <row r="29" spans="1:4" ht="15" x14ac:dyDescent="0.2">
      <c r="A29" s="140"/>
      <c r="B29" s="98"/>
      <c r="C29" s="98"/>
      <c r="D29" s="98"/>
    </row>
    <row r="30" spans="1:4" ht="15" x14ac:dyDescent="0.2">
      <c r="A30" s="140"/>
      <c r="B30" s="98"/>
      <c r="C30" s="98"/>
      <c r="D30" s="98"/>
    </row>
    <row r="31" spans="1:4" ht="15" x14ac:dyDescent="0.2">
      <c r="A31" s="140"/>
      <c r="B31" s="98"/>
      <c r="C31" s="98"/>
      <c r="D31" s="98"/>
    </row>
    <row r="32" spans="1:4" ht="15" x14ac:dyDescent="0.2">
      <c r="A32" s="140"/>
      <c r="B32" s="98"/>
      <c r="C32" s="98"/>
      <c r="D32" s="98"/>
    </row>
    <row r="33" spans="1:4" ht="15" x14ac:dyDescent="0.2">
      <c r="A33" s="140" t="s">
        <v>155</v>
      </c>
      <c r="B33" s="98"/>
      <c r="C33" s="98"/>
      <c r="D33" s="98"/>
    </row>
    <row r="34" spans="1:4" ht="15" x14ac:dyDescent="0.2">
      <c r="A34" s="140" t="s">
        <v>272</v>
      </c>
      <c r="B34" s="98"/>
      <c r="C34" s="98"/>
      <c r="D34" s="98"/>
    </row>
    <row r="35" spans="1:4" ht="15" x14ac:dyDescent="0.2">
      <c r="A35" s="140" t="s">
        <v>272</v>
      </c>
      <c r="B35" s="98"/>
      <c r="C35" s="98"/>
      <c r="D35" s="98"/>
    </row>
    <row r="36" spans="1:4" s="49" customFormat="1" ht="18.75" customHeight="1" x14ac:dyDescent="0.25">
      <c r="A36" s="99" t="s">
        <v>150</v>
      </c>
      <c r="B36" s="98">
        <f>SUM(B7:B35)</f>
        <v>1300</v>
      </c>
      <c r="C36" s="98">
        <f>SUM(C7:C35)</f>
        <v>3007.3</v>
      </c>
      <c r="D36" s="98">
        <f>SUM(D7:D35)</f>
        <v>15585.599999999999</v>
      </c>
    </row>
    <row r="38" spans="1:4" ht="22.5" customHeight="1" x14ac:dyDescent="0.2">
      <c r="A38" s="234" t="s">
        <v>313</v>
      </c>
      <c r="B38" s="234"/>
      <c r="C38" s="234"/>
      <c r="D38" s="234"/>
    </row>
    <row r="40" spans="1:4" ht="12.75" x14ac:dyDescent="0.2">
      <c r="A40" s="131" t="s">
        <v>372</v>
      </c>
    </row>
  </sheetData>
  <mergeCells count="3">
    <mergeCell ref="C1:D1"/>
    <mergeCell ref="A2:D2"/>
    <mergeCell ref="A38:D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&amp;R25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63" sqref="E63"/>
    </sheetView>
  </sheetViews>
  <sheetFormatPr defaultColWidth="9.140625" defaultRowHeight="15" x14ac:dyDescent="0.25"/>
  <cols>
    <col min="1" max="1" width="7.7109375" style="141" customWidth="1"/>
    <col min="2" max="2" width="73" style="142" customWidth="1"/>
    <col min="3" max="3" width="15" style="142" customWidth="1"/>
    <col min="4" max="4" width="14.140625" style="142" customWidth="1"/>
    <col min="5" max="5" width="14.42578125" style="142" customWidth="1"/>
    <col min="6" max="7" width="18.42578125" style="142" customWidth="1"/>
    <col min="8" max="8" width="18.85546875" style="142" customWidth="1"/>
    <col min="9" max="16384" width="9.140625" style="142"/>
  </cols>
  <sheetData>
    <row r="1" spans="1:8" ht="66.75" customHeight="1" x14ac:dyDescent="0.25">
      <c r="E1" s="249" t="s">
        <v>342</v>
      </c>
      <c r="F1" s="249"/>
      <c r="G1" s="249"/>
      <c r="H1" s="249"/>
    </row>
    <row r="2" spans="1:8" ht="22.5" customHeight="1" x14ac:dyDescent="0.25">
      <c r="A2" s="250" t="s">
        <v>350</v>
      </c>
      <c r="B2" s="250"/>
      <c r="C2" s="250"/>
      <c r="D2" s="250"/>
      <c r="E2" s="250"/>
      <c r="F2" s="250"/>
      <c r="G2" s="250"/>
      <c r="H2" s="250"/>
    </row>
    <row r="3" spans="1:8" ht="16.5" customHeight="1" x14ac:dyDescent="0.25">
      <c r="A3" s="251" t="s">
        <v>156</v>
      </c>
      <c r="B3" s="251"/>
      <c r="C3" s="251"/>
      <c r="D3" s="251"/>
      <c r="E3" s="251"/>
      <c r="F3" s="251"/>
      <c r="G3" s="251"/>
      <c r="H3" s="251"/>
    </row>
    <row r="4" spans="1:8" ht="7.5" customHeight="1" x14ac:dyDescent="0.25">
      <c r="A4" s="143"/>
      <c r="B4" s="143"/>
      <c r="C4" s="143"/>
      <c r="D4" s="143"/>
      <c r="E4" s="143"/>
      <c r="F4" s="143"/>
      <c r="G4" s="143"/>
      <c r="H4" s="143"/>
    </row>
    <row r="5" spans="1:8" x14ac:dyDescent="0.25">
      <c r="A5" s="252" t="s">
        <v>351</v>
      </c>
      <c r="B5" s="252"/>
      <c r="C5" s="252"/>
      <c r="D5" s="143"/>
      <c r="E5" s="143"/>
      <c r="F5" s="143"/>
      <c r="G5" s="143"/>
      <c r="H5" s="143"/>
    </row>
    <row r="6" spans="1:8" x14ac:dyDescent="0.25">
      <c r="A6" s="142"/>
      <c r="H6" s="144" t="s">
        <v>157</v>
      </c>
    </row>
    <row r="7" spans="1:8" s="146" customFormat="1" ht="95.25" customHeight="1" x14ac:dyDescent="0.2">
      <c r="A7" s="64" t="s">
        <v>4</v>
      </c>
      <c r="B7" s="64" t="s">
        <v>158</v>
      </c>
      <c r="C7" s="127" t="s">
        <v>360</v>
      </c>
      <c r="D7" s="127" t="s">
        <v>8</v>
      </c>
      <c r="E7" s="65" t="s">
        <v>369</v>
      </c>
      <c r="F7" s="121" t="s">
        <v>215</v>
      </c>
      <c r="G7" s="145" t="s">
        <v>10</v>
      </c>
      <c r="H7" s="127" t="s">
        <v>159</v>
      </c>
    </row>
    <row r="8" spans="1:8" s="141" customFormat="1" ht="13.9" customHeight="1" x14ac:dyDescent="0.2">
      <c r="A8" s="66">
        <v>1</v>
      </c>
      <c r="B8" s="66">
        <v>2</v>
      </c>
      <c r="C8" s="67">
        <v>3</v>
      </c>
      <c r="D8" s="126"/>
      <c r="E8" s="67">
        <v>5</v>
      </c>
      <c r="F8" s="67"/>
      <c r="G8" s="67"/>
      <c r="H8" s="66">
        <v>6</v>
      </c>
    </row>
    <row r="9" spans="1:8" s="146" customFormat="1" ht="36.75" customHeight="1" x14ac:dyDescent="0.2">
      <c r="A9" s="253" t="s">
        <v>347</v>
      </c>
      <c r="B9" s="254"/>
      <c r="C9" s="68" t="s">
        <v>160</v>
      </c>
      <c r="D9" s="69"/>
      <c r="E9" s="70" t="s">
        <v>160</v>
      </c>
      <c r="F9" s="101"/>
      <c r="G9" s="101"/>
      <c r="H9" s="71" t="s">
        <v>160</v>
      </c>
    </row>
    <row r="10" spans="1:8" s="147" customFormat="1" ht="36" customHeight="1" x14ac:dyDescent="0.2">
      <c r="A10" s="243" t="s">
        <v>161</v>
      </c>
      <c r="B10" s="244"/>
      <c r="C10" s="72">
        <v>18683</v>
      </c>
      <c r="D10" s="72">
        <v>32160.2</v>
      </c>
      <c r="E10" s="72">
        <v>0</v>
      </c>
      <c r="F10" s="102"/>
      <c r="G10" s="72">
        <v>32160.2</v>
      </c>
      <c r="H10" s="73" t="s">
        <v>160</v>
      </c>
    </row>
    <row r="11" spans="1:8" s="147" customFormat="1" ht="15" customHeight="1" x14ac:dyDescent="0.2">
      <c r="A11" s="239" t="s">
        <v>122</v>
      </c>
      <c r="B11" s="240"/>
      <c r="C11" s="74"/>
      <c r="D11" s="74"/>
      <c r="E11" s="74"/>
      <c r="F11" s="103"/>
      <c r="G11" s="103"/>
      <c r="H11" s="75"/>
    </row>
    <row r="12" spans="1:8" s="147" customFormat="1" ht="19.5" customHeight="1" x14ac:dyDescent="0.2">
      <c r="A12" s="241" t="s">
        <v>273</v>
      </c>
      <c r="B12" s="242"/>
      <c r="C12" s="72"/>
      <c r="D12" s="72"/>
      <c r="E12" s="72"/>
      <c r="F12" s="102"/>
      <c r="G12" s="102"/>
      <c r="H12" s="75" t="s">
        <v>160</v>
      </c>
    </row>
    <row r="13" spans="1:8" s="147" customFormat="1" ht="39" customHeight="1" x14ac:dyDescent="0.2">
      <c r="A13" s="243" t="s">
        <v>162</v>
      </c>
      <c r="B13" s="244"/>
      <c r="C13" s="74">
        <v>14953.8</v>
      </c>
      <c r="D13" s="72">
        <v>32160.2</v>
      </c>
      <c r="E13" s="72">
        <v>2000.1</v>
      </c>
      <c r="F13" s="102"/>
      <c r="G13" s="102">
        <v>32160.2</v>
      </c>
      <c r="H13" s="73" t="s">
        <v>160</v>
      </c>
    </row>
    <row r="14" spans="1:8" s="147" customFormat="1" ht="15" customHeight="1" x14ac:dyDescent="0.2">
      <c r="A14" s="245" t="s">
        <v>163</v>
      </c>
      <c r="B14" s="246"/>
      <c r="C14" s="74"/>
      <c r="D14" s="74"/>
      <c r="E14" s="74"/>
      <c r="F14" s="74"/>
      <c r="G14" s="74"/>
      <c r="H14" s="73"/>
    </row>
    <row r="15" spans="1:8" s="147" customFormat="1" ht="33.75" customHeight="1" x14ac:dyDescent="0.2">
      <c r="A15" s="76">
        <v>1</v>
      </c>
      <c r="B15" s="77" t="s">
        <v>164</v>
      </c>
      <c r="C15" s="72">
        <v>0</v>
      </c>
      <c r="D15" s="72">
        <v>0</v>
      </c>
      <c r="E15" s="72"/>
      <c r="F15" s="72"/>
      <c r="G15" s="72"/>
      <c r="H15" s="73" t="s">
        <v>160</v>
      </c>
    </row>
    <row r="16" spans="1:8" s="147" customFormat="1" ht="22.5" customHeight="1" x14ac:dyDescent="0.2">
      <c r="A16" s="76">
        <v>2</v>
      </c>
      <c r="B16" s="77" t="s">
        <v>165</v>
      </c>
      <c r="C16" s="74">
        <v>14953.8</v>
      </c>
      <c r="D16" s="72">
        <v>27160.2</v>
      </c>
      <c r="E16" s="74">
        <v>1415.1</v>
      </c>
      <c r="F16" s="74">
        <f t="shared" ref="F16" si="0">F18+F19+F20</f>
        <v>0</v>
      </c>
      <c r="G16" s="72">
        <v>27160.2</v>
      </c>
      <c r="H16" s="73" t="s">
        <v>160</v>
      </c>
    </row>
    <row r="17" spans="1:8" x14ac:dyDescent="0.25">
      <c r="A17" s="78"/>
      <c r="B17" s="133" t="s">
        <v>163</v>
      </c>
      <c r="C17" s="79"/>
      <c r="D17" s="79"/>
      <c r="E17" s="79"/>
      <c r="F17" s="104"/>
      <c r="G17" s="104"/>
      <c r="H17" s="75" t="s">
        <v>160</v>
      </c>
    </row>
    <row r="18" spans="1:8" x14ac:dyDescent="0.25">
      <c r="A18" s="78" t="s">
        <v>66</v>
      </c>
      <c r="B18" s="80" t="s">
        <v>166</v>
      </c>
      <c r="C18" s="81"/>
      <c r="D18" s="81"/>
      <c r="E18" s="81"/>
      <c r="F18" s="105"/>
      <c r="G18" s="105"/>
      <c r="H18" s="75" t="s">
        <v>160</v>
      </c>
    </row>
    <row r="19" spans="1:8" x14ac:dyDescent="0.25">
      <c r="A19" s="78" t="s">
        <v>68</v>
      </c>
      <c r="B19" s="82" t="s">
        <v>167</v>
      </c>
      <c r="C19" s="81">
        <v>9759.2999999999993</v>
      </c>
      <c r="D19" s="81">
        <v>21646</v>
      </c>
      <c r="E19" s="81">
        <v>0</v>
      </c>
      <c r="F19" s="105"/>
      <c r="G19" s="81">
        <v>21646</v>
      </c>
      <c r="H19" s="75" t="s">
        <v>160</v>
      </c>
    </row>
    <row r="20" spans="1:8" ht="30" x14ac:dyDescent="0.25">
      <c r="A20" s="78" t="s">
        <v>70</v>
      </c>
      <c r="B20" s="82" t="s">
        <v>168</v>
      </c>
      <c r="C20" s="81">
        <v>5194.5</v>
      </c>
      <c r="D20" s="81">
        <v>5514.2</v>
      </c>
      <c r="E20" s="81">
        <v>1415.1</v>
      </c>
      <c r="F20" s="105">
        <v>0</v>
      </c>
      <c r="G20" s="81">
        <v>5514.2</v>
      </c>
      <c r="H20" s="75" t="s">
        <v>160</v>
      </c>
    </row>
    <row r="21" spans="1:8" x14ac:dyDescent="0.25">
      <c r="A21" s="247" t="s">
        <v>122</v>
      </c>
      <c r="B21" s="248"/>
      <c r="C21" s="81"/>
      <c r="D21" s="81"/>
      <c r="E21" s="81"/>
      <c r="F21" s="105"/>
      <c r="G21" s="105"/>
      <c r="H21" s="75"/>
    </row>
    <row r="22" spans="1:8" ht="30" x14ac:dyDescent="0.25">
      <c r="A22" s="78" t="s">
        <v>72</v>
      </c>
      <c r="B22" s="82" t="s">
        <v>169</v>
      </c>
      <c r="C22" s="83" t="s">
        <v>160</v>
      </c>
      <c r="D22" s="81"/>
      <c r="E22" s="81"/>
      <c r="F22" s="105"/>
      <c r="G22" s="105"/>
      <c r="H22" s="84" t="s">
        <v>160</v>
      </c>
    </row>
    <row r="23" spans="1:8" ht="60" x14ac:dyDescent="0.25">
      <c r="A23" s="78" t="s">
        <v>170</v>
      </c>
      <c r="B23" s="82" t="s">
        <v>171</v>
      </c>
      <c r="C23" s="83" t="s">
        <v>160</v>
      </c>
      <c r="D23" s="81">
        <v>5514.2</v>
      </c>
      <c r="E23" s="81">
        <v>1415.1</v>
      </c>
      <c r="F23" s="105"/>
      <c r="G23" s="105"/>
      <c r="H23" s="84" t="s">
        <v>160</v>
      </c>
    </row>
    <row r="24" spans="1:8" s="147" customFormat="1" ht="18.75" customHeight="1" x14ac:dyDescent="0.2">
      <c r="A24" s="76">
        <v>3</v>
      </c>
      <c r="B24" s="77" t="s">
        <v>172</v>
      </c>
      <c r="C24" s="74">
        <f>C26+C27+C28+C29+C30+C31+C32</f>
        <v>0</v>
      </c>
      <c r="D24" s="74">
        <f t="shared" ref="D24:G24" si="1">D26+D27+D28+D29+D30+D31+D32</f>
        <v>0</v>
      </c>
      <c r="E24" s="74">
        <f t="shared" si="1"/>
        <v>0</v>
      </c>
      <c r="F24" s="74">
        <f t="shared" si="1"/>
        <v>0</v>
      </c>
      <c r="G24" s="74">
        <f t="shared" si="1"/>
        <v>0</v>
      </c>
      <c r="H24" s="73" t="s">
        <v>160</v>
      </c>
    </row>
    <row r="25" spans="1:8" x14ac:dyDescent="0.25">
      <c r="A25" s="235" t="s">
        <v>163</v>
      </c>
      <c r="B25" s="236"/>
      <c r="C25" s="79"/>
      <c r="D25" s="79"/>
      <c r="E25" s="79"/>
      <c r="F25" s="104"/>
      <c r="G25" s="104"/>
      <c r="H25" s="75"/>
    </row>
    <row r="26" spans="1:8" x14ac:dyDescent="0.25">
      <c r="A26" s="78" t="s">
        <v>75</v>
      </c>
      <c r="B26" s="80" t="s">
        <v>173</v>
      </c>
      <c r="C26" s="81"/>
      <c r="D26" s="81"/>
      <c r="E26" s="81"/>
      <c r="F26" s="105"/>
      <c r="G26" s="105"/>
      <c r="H26" s="75" t="s">
        <v>160</v>
      </c>
    </row>
    <row r="27" spans="1:8" x14ac:dyDescent="0.25">
      <c r="A27" s="78" t="s">
        <v>78</v>
      </c>
      <c r="B27" s="80" t="s">
        <v>257</v>
      </c>
      <c r="C27" s="81"/>
      <c r="D27" s="81"/>
      <c r="E27" s="81"/>
      <c r="F27" s="105"/>
      <c r="G27" s="105"/>
      <c r="H27" s="75" t="s">
        <v>160</v>
      </c>
    </row>
    <row r="28" spans="1:8" ht="60" x14ac:dyDescent="0.25">
      <c r="A28" s="78" t="s">
        <v>81</v>
      </c>
      <c r="B28" s="82" t="s">
        <v>174</v>
      </c>
      <c r="C28" s="81"/>
      <c r="D28" s="81"/>
      <c r="E28" s="81"/>
      <c r="F28" s="105"/>
      <c r="G28" s="105"/>
      <c r="H28" s="75" t="s">
        <v>160</v>
      </c>
    </row>
    <row r="29" spans="1:8" ht="50.25" customHeight="1" x14ac:dyDescent="0.25">
      <c r="A29" s="78" t="s">
        <v>84</v>
      </c>
      <c r="B29" s="82" t="s">
        <v>175</v>
      </c>
      <c r="C29" s="81"/>
      <c r="D29" s="81"/>
      <c r="E29" s="81"/>
      <c r="F29" s="105"/>
      <c r="G29" s="105"/>
      <c r="H29" s="75" t="s">
        <v>160</v>
      </c>
    </row>
    <row r="30" spans="1:8" ht="48.75" customHeight="1" x14ac:dyDescent="0.25">
      <c r="A30" s="78" t="s">
        <v>177</v>
      </c>
      <c r="B30" s="82" t="s">
        <v>176</v>
      </c>
      <c r="C30" s="81"/>
      <c r="D30" s="81"/>
      <c r="E30" s="81"/>
      <c r="F30" s="105"/>
      <c r="G30" s="105"/>
      <c r="H30" s="75" t="s">
        <v>160</v>
      </c>
    </row>
    <row r="31" spans="1:8" ht="62.25" customHeight="1" x14ac:dyDescent="0.25">
      <c r="A31" s="78" t="s">
        <v>179</v>
      </c>
      <c r="B31" s="82" t="s">
        <v>178</v>
      </c>
      <c r="C31" s="81"/>
      <c r="D31" s="81"/>
      <c r="E31" s="81"/>
      <c r="F31" s="105"/>
      <c r="G31" s="105"/>
      <c r="H31" s="75" t="s">
        <v>160</v>
      </c>
    </row>
    <row r="32" spans="1:8" ht="50.25" customHeight="1" x14ac:dyDescent="0.25">
      <c r="A32" s="78" t="s">
        <v>258</v>
      </c>
      <c r="B32" s="82" t="s">
        <v>180</v>
      </c>
      <c r="C32" s="81"/>
      <c r="D32" s="81"/>
      <c r="E32" s="81"/>
      <c r="F32" s="105"/>
      <c r="G32" s="105"/>
      <c r="H32" s="75" t="s">
        <v>160</v>
      </c>
    </row>
    <row r="33" spans="1:8" ht="50.25" customHeight="1" x14ac:dyDescent="0.25">
      <c r="A33" s="78" t="s">
        <v>346</v>
      </c>
      <c r="B33" s="82"/>
      <c r="C33" s="81"/>
      <c r="D33" s="81"/>
      <c r="E33" s="81"/>
      <c r="F33" s="105"/>
      <c r="G33" s="105"/>
      <c r="H33" s="75"/>
    </row>
    <row r="34" spans="1:8" ht="34.5" customHeight="1" x14ac:dyDescent="0.25">
      <c r="A34" s="76">
        <v>4</v>
      </c>
      <c r="B34" s="77" t="s">
        <v>181</v>
      </c>
      <c r="C34" s="74">
        <v>3729.2</v>
      </c>
      <c r="D34" s="74">
        <f t="shared" ref="D34:G34" si="2">D36+D37+D38+D39+D40+D41+D42+D43+D44+D45+D46</f>
        <v>5000</v>
      </c>
      <c r="E34" s="74">
        <v>585</v>
      </c>
      <c r="F34" s="74">
        <f t="shared" si="2"/>
        <v>0</v>
      </c>
      <c r="G34" s="74">
        <f t="shared" si="2"/>
        <v>5000</v>
      </c>
      <c r="H34" s="73" t="s">
        <v>160</v>
      </c>
    </row>
    <row r="35" spans="1:8" x14ac:dyDescent="0.25">
      <c r="A35" s="235" t="s">
        <v>0</v>
      </c>
      <c r="B35" s="236"/>
      <c r="C35" s="79"/>
      <c r="D35" s="79"/>
      <c r="E35" s="79"/>
      <c r="F35" s="79"/>
      <c r="G35" s="79"/>
      <c r="H35" s="75"/>
    </row>
    <row r="36" spans="1:8" x14ac:dyDescent="0.25">
      <c r="A36" s="78" t="s">
        <v>182</v>
      </c>
      <c r="B36" s="80" t="s">
        <v>183</v>
      </c>
      <c r="C36" s="81">
        <v>996.5</v>
      </c>
      <c r="D36" s="81">
        <v>1000</v>
      </c>
      <c r="E36" s="81">
        <v>585</v>
      </c>
      <c r="F36" s="81">
        <v>0</v>
      </c>
      <c r="G36" s="81">
        <v>1000</v>
      </c>
      <c r="H36" s="85"/>
    </row>
    <row r="37" spans="1:8" ht="15.75" customHeight="1" x14ac:dyDescent="0.25">
      <c r="A37" s="78" t="s">
        <v>184</v>
      </c>
      <c r="B37" s="82" t="s">
        <v>185</v>
      </c>
      <c r="C37" s="81"/>
      <c r="D37" s="81"/>
      <c r="E37" s="81"/>
      <c r="F37" s="81"/>
      <c r="G37" s="81"/>
      <c r="H37" s="85"/>
    </row>
    <row r="38" spans="1:8" x14ac:dyDescent="0.25">
      <c r="A38" s="78" t="s">
        <v>186</v>
      </c>
      <c r="B38" s="86" t="s">
        <v>187</v>
      </c>
      <c r="C38" s="81"/>
      <c r="D38" s="81"/>
      <c r="E38" s="81"/>
      <c r="F38" s="81"/>
      <c r="G38" s="81"/>
      <c r="H38" s="85"/>
    </row>
    <row r="39" spans="1:8" ht="15" customHeight="1" x14ac:dyDescent="0.25">
      <c r="A39" s="78" t="s">
        <v>188</v>
      </c>
      <c r="B39" s="87" t="s">
        <v>189</v>
      </c>
      <c r="C39" s="81"/>
      <c r="D39" s="81"/>
      <c r="E39" s="81"/>
      <c r="F39" s="81"/>
      <c r="G39" s="81"/>
      <c r="H39" s="85"/>
    </row>
    <row r="40" spans="1:8" x14ac:dyDescent="0.25">
      <c r="A40" s="78" t="s">
        <v>190</v>
      </c>
      <c r="B40" s="80" t="s">
        <v>191</v>
      </c>
      <c r="C40" s="81">
        <v>2732.7</v>
      </c>
      <c r="D40" s="81">
        <v>4000</v>
      </c>
      <c r="E40" s="81">
        <v>0</v>
      </c>
      <c r="F40" s="81">
        <v>0</v>
      </c>
      <c r="G40" s="81">
        <v>4000</v>
      </c>
      <c r="H40" s="85"/>
    </row>
    <row r="41" spans="1:8" x14ac:dyDescent="0.25">
      <c r="A41" s="78" t="s">
        <v>192</v>
      </c>
      <c r="B41" s="80" t="s">
        <v>193</v>
      </c>
      <c r="C41" s="81"/>
      <c r="D41" s="81"/>
      <c r="E41" s="81"/>
      <c r="F41" s="81"/>
      <c r="G41" s="81"/>
      <c r="H41" s="85"/>
    </row>
    <row r="42" spans="1:8" x14ac:dyDescent="0.25">
      <c r="A42" s="78" t="s">
        <v>194</v>
      </c>
      <c r="B42" s="86" t="s">
        <v>195</v>
      </c>
      <c r="C42" s="81"/>
      <c r="D42" s="81"/>
      <c r="E42" s="81"/>
      <c r="F42" s="81"/>
      <c r="G42" s="81"/>
      <c r="H42" s="85"/>
    </row>
    <row r="43" spans="1:8" x14ac:dyDescent="0.25">
      <c r="A43" s="78" t="s">
        <v>196</v>
      </c>
      <c r="B43" s="87" t="s">
        <v>197</v>
      </c>
      <c r="C43" s="81"/>
      <c r="D43" s="81"/>
      <c r="E43" s="81"/>
      <c r="F43" s="81"/>
      <c r="G43" s="81"/>
      <c r="H43" s="85"/>
    </row>
    <row r="44" spans="1:8" x14ac:dyDescent="0.25">
      <c r="A44" s="78" t="s">
        <v>198</v>
      </c>
      <c r="B44" s="86" t="s">
        <v>199</v>
      </c>
      <c r="C44" s="81"/>
      <c r="D44" s="81"/>
      <c r="E44" s="81"/>
      <c r="F44" s="81"/>
      <c r="G44" s="81"/>
      <c r="H44" s="85"/>
    </row>
    <row r="45" spans="1:8" x14ac:dyDescent="0.25">
      <c r="A45" s="78" t="s">
        <v>200</v>
      </c>
      <c r="B45" s="86" t="s">
        <v>201</v>
      </c>
      <c r="C45" s="81"/>
      <c r="D45" s="81"/>
      <c r="E45" s="81"/>
      <c r="F45" s="81"/>
      <c r="G45" s="81"/>
      <c r="H45" s="85"/>
    </row>
    <row r="46" spans="1:8" x14ac:dyDescent="0.25">
      <c r="A46" s="78" t="s">
        <v>202</v>
      </c>
      <c r="B46" s="86" t="s">
        <v>203</v>
      </c>
      <c r="C46" s="83"/>
      <c r="D46" s="177"/>
      <c r="E46" s="83"/>
      <c r="F46" s="83"/>
      <c r="G46" s="83"/>
      <c r="H46" s="84" t="s">
        <v>160</v>
      </c>
    </row>
    <row r="47" spans="1:8" ht="30" x14ac:dyDescent="0.25">
      <c r="A47" s="78" t="s">
        <v>204</v>
      </c>
      <c r="B47" s="88" t="s">
        <v>205</v>
      </c>
      <c r="C47" s="81"/>
      <c r="D47" s="178"/>
      <c r="E47" s="81"/>
      <c r="F47" s="81"/>
      <c r="G47" s="81"/>
      <c r="H47" s="85"/>
    </row>
    <row r="48" spans="1:8" ht="30" x14ac:dyDescent="0.25">
      <c r="A48" s="78" t="s">
        <v>206</v>
      </c>
      <c r="B48" s="88" t="s">
        <v>205</v>
      </c>
      <c r="C48" s="81"/>
      <c r="D48" s="178"/>
      <c r="E48" s="81"/>
      <c r="F48" s="105"/>
      <c r="G48" s="105"/>
      <c r="H48" s="85"/>
    </row>
    <row r="49" spans="1:8" x14ac:dyDescent="0.25">
      <c r="A49" s="78" t="s">
        <v>207</v>
      </c>
      <c r="B49" s="176"/>
      <c r="C49" s="81"/>
      <c r="D49" s="178"/>
      <c r="E49" s="81"/>
      <c r="F49" s="105"/>
      <c r="G49" s="105"/>
      <c r="H49" s="85"/>
    </row>
    <row r="50" spans="1:8" x14ac:dyDescent="0.25">
      <c r="A50" s="78" t="s">
        <v>208</v>
      </c>
      <c r="B50" s="176"/>
      <c r="C50" s="81"/>
      <c r="D50" s="178"/>
      <c r="E50" s="81"/>
      <c r="F50" s="105"/>
      <c r="G50" s="105"/>
      <c r="H50" s="85"/>
    </row>
    <row r="51" spans="1:8" x14ac:dyDescent="0.25">
      <c r="A51" s="78" t="s">
        <v>209</v>
      </c>
      <c r="B51" s="89"/>
      <c r="C51" s="81"/>
      <c r="D51" s="81"/>
      <c r="E51" s="81"/>
      <c r="F51" s="105"/>
      <c r="G51" s="105"/>
      <c r="H51" s="85"/>
    </row>
    <row r="52" spans="1:8" x14ac:dyDescent="0.25">
      <c r="A52" s="78" t="s">
        <v>210</v>
      </c>
      <c r="B52" s="89"/>
      <c r="C52" s="81"/>
      <c r="D52" s="81"/>
      <c r="E52" s="81"/>
      <c r="F52" s="105"/>
      <c r="G52" s="105"/>
      <c r="H52" s="85"/>
    </row>
    <row r="53" spans="1:8" x14ac:dyDescent="0.25">
      <c r="A53" s="78" t="s">
        <v>211</v>
      </c>
      <c r="B53" s="89"/>
      <c r="C53" s="81"/>
      <c r="D53" s="81"/>
      <c r="E53" s="81"/>
      <c r="F53" s="105"/>
      <c r="G53" s="105"/>
      <c r="H53" s="85"/>
    </row>
    <row r="54" spans="1:8" ht="36" customHeight="1" x14ac:dyDescent="0.25">
      <c r="A54" s="237" t="s">
        <v>212</v>
      </c>
      <c r="B54" s="238"/>
      <c r="C54" s="90">
        <v>0</v>
      </c>
      <c r="D54" s="91" t="s">
        <v>160</v>
      </c>
      <c r="E54" s="92">
        <v>0</v>
      </c>
      <c r="F54" s="106"/>
      <c r="G54" s="106"/>
      <c r="H54" s="93" t="s">
        <v>160</v>
      </c>
    </row>
    <row r="57" spans="1:8" x14ac:dyDescent="0.25">
      <c r="B57" s="142" t="s">
        <v>373</v>
      </c>
      <c r="F57" s="142" t="s">
        <v>348</v>
      </c>
    </row>
  </sheetData>
  <mergeCells count="14">
    <mergeCell ref="A10:B10"/>
    <mergeCell ref="E1:H1"/>
    <mergeCell ref="A2:H2"/>
    <mergeCell ref="A3:H3"/>
    <mergeCell ref="A5:C5"/>
    <mergeCell ref="A9:B9"/>
    <mergeCell ref="A35:B35"/>
    <mergeCell ref="A54:B54"/>
    <mergeCell ref="A11:B11"/>
    <mergeCell ref="A12:B12"/>
    <mergeCell ref="A13:B13"/>
    <mergeCell ref="A14:B14"/>
    <mergeCell ref="A21:B21"/>
    <mergeCell ref="A25:B25"/>
  </mergeCells>
  <pageMargins left="0.39370078740157483" right="0.11811023622047245" top="0.39370078740157483" bottom="0.19685039370078741" header="0.31496062992125984" footer="0.31496062992125984"/>
  <pageSetup paperSize="9" scale="51" orientation="portrait" r:id="rId1"/>
  <headerFooter>
    <oddFooter>&amp;R26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Прил. 7</vt:lpstr>
      <vt:lpstr>Прил. 8</vt:lpstr>
      <vt:lpstr>Прил. 9</vt:lpstr>
      <vt:lpstr>Прил. 10</vt:lpstr>
      <vt:lpstr>'Прил. 10'!Заголовки_для_печати</vt:lpstr>
      <vt:lpstr>'Прил. 7'!Заголовки_для_печати</vt:lpstr>
      <vt:lpstr>'Прил. 8'!Заголовки_для_печати</vt:lpstr>
      <vt:lpstr>'Прил. 9'!Заголовки_для_печати</vt:lpstr>
      <vt:lpstr>'Прил.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ПУШНИНА ЮЛИЯ АРКАДЬЕВНА</dc:creator>
  <cp:lastModifiedBy>User</cp:lastModifiedBy>
  <cp:lastPrinted>2024-10-11T10:03:40Z</cp:lastPrinted>
  <dcterms:created xsi:type="dcterms:W3CDTF">2014-10-16T10:39:44Z</dcterms:created>
  <dcterms:modified xsi:type="dcterms:W3CDTF">2025-04-17T07:08:47Z</dcterms:modified>
</cp:coreProperties>
</file>